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5345" windowHeight="4530" tabRatio="795" activeTab="3"/>
  </bookViews>
  <sheets>
    <sheet name="Основное КП" sheetId="4" r:id="rId1"/>
    <sheet name="Монтажные работы 1 сек" sheetId="2" r:id="rId2"/>
    <sheet name="Материал Санузел" sheetId="9" r:id="rId3"/>
    <sheet name="Материал Кухня" sheetId="17" r:id="rId4"/>
  </sheets>
  <definedNames>
    <definedName name="OLE_LINK1" localSheetId="3">#REF!</definedName>
    <definedName name="OLE_LINK1" localSheetId="2">#REF!</definedName>
    <definedName name="OLE_LINK1" localSheetId="0">#REF!</definedName>
    <definedName name="OLE_LINK1">#REF!</definedName>
  </definedNames>
  <calcPr calcId="145621"/>
</workbook>
</file>

<file path=xl/calcChain.xml><?xml version="1.0" encoding="utf-8"?>
<calcChain xmlns="http://schemas.openxmlformats.org/spreadsheetml/2006/main">
  <c r="S19" i="17" l="1"/>
  <c r="S22" i="17"/>
  <c r="S23" i="17"/>
  <c r="S26" i="17"/>
  <c r="S24" i="17"/>
  <c r="S11" i="17"/>
  <c r="S9" i="9"/>
  <c r="S10" i="17"/>
  <c r="S12" i="17"/>
  <c r="S13" i="17"/>
  <c r="S14" i="17"/>
  <c r="S15" i="17"/>
  <c r="S16" i="17"/>
  <c r="S17" i="17"/>
  <c r="S18" i="17"/>
  <c r="S20" i="17"/>
  <c r="S21" i="17"/>
  <c r="S25" i="17"/>
  <c r="S27" i="17"/>
  <c r="S28" i="17"/>
  <c r="S29" i="17"/>
  <c r="S30" i="17"/>
  <c r="S31" i="17"/>
  <c r="S9" i="17"/>
  <c r="S33" i="17" s="1"/>
  <c r="S32" i="17"/>
  <c r="J24" i="2"/>
  <c r="J23" i="2"/>
  <c r="J22" i="2"/>
  <c r="J12" i="2"/>
  <c r="J13" i="2"/>
  <c r="J14" i="2"/>
  <c r="J15" i="2"/>
  <c r="J25" i="2" l="1"/>
  <c r="S10" i="9"/>
  <c r="S33" i="9" s="1"/>
  <c r="H14" i="4" s="1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J11" i="2"/>
  <c r="J16" i="2" s="1"/>
  <c r="H13" i="4" s="1"/>
  <c r="H16" i="4" l="1"/>
</calcChain>
</file>

<file path=xl/sharedStrings.xml><?xml version="1.0" encoding="utf-8"?>
<sst xmlns="http://schemas.openxmlformats.org/spreadsheetml/2006/main" count="201" uniqueCount="70">
  <si>
    <t xml:space="preserve"> </t>
  </si>
  <si>
    <t>№</t>
  </si>
  <si>
    <t>Наименование</t>
  </si>
  <si>
    <t>Кол-во</t>
  </si>
  <si>
    <t>Стоимость, руб.</t>
  </si>
  <si>
    <t>шт.</t>
  </si>
  <si>
    <t>Итого:</t>
  </si>
  <si>
    <t>Ед. Изм.</t>
  </si>
  <si>
    <t>Товары</t>
  </si>
  <si>
    <t>Ед.</t>
  </si>
  <si>
    <t>Цена</t>
  </si>
  <si>
    <t>Сумма</t>
  </si>
  <si>
    <t xml:space="preserve">Коммерческое предложение </t>
  </si>
  <si>
    <t>Спецификация № 3 (Материалы)</t>
  </si>
  <si>
    <t>Монтажные работы</t>
  </si>
  <si>
    <t>Материал</t>
  </si>
  <si>
    <t>шт</t>
  </si>
  <si>
    <t>м</t>
  </si>
  <si>
    <t>Сумма,руб</t>
  </si>
  <si>
    <t>Стоимость,руб</t>
  </si>
  <si>
    <t>Демонтаж стальной трубы</t>
  </si>
  <si>
    <t>Гарантия на работы и материал 5 лет</t>
  </si>
  <si>
    <t>Лежак отопление</t>
  </si>
  <si>
    <t>Замена лежака отопления подвале и тех. этаже</t>
  </si>
  <si>
    <t>Накладные расходы</t>
  </si>
  <si>
    <t>Стояк ХВС</t>
  </si>
  <si>
    <t>Стояк ГВС</t>
  </si>
  <si>
    <t>Стояк канализации</t>
  </si>
  <si>
    <t>Увеличение отверстия под прокладку канализации D110</t>
  </si>
  <si>
    <t>Стояк циркуляции(только для стояка 3-х комнатной квартиры где проходит стояк циркуляции. В остальных стояках не учитывается при расчете стоимости работ)</t>
  </si>
  <si>
    <r>
      <t xml:space="preserve">                                                           Спецификация №2 (монтажные работы) </t>
    </r>
    <r>
      <rPr>
        <b/>
        <u/>
        <sz val="11"/>
        <color indexed="8"/>
        <rFont val="Times New Roman"/>
        <family val="1"/>
        <charset val="204"/>
      </rPr>
      <t>Кухня</t>
    </r>
  </si>
  <si>
    <r>
      <t xml:space="preserve">                                                           Спецификация №2 (монтажные работы) </t>
    </r>
    <r>
      <rPr>
        <b/>
        <u/>
        <sz val="12"/>
        <color indexed="8"/>
        <rFont val="Times New Roman"/>
        <family val="1"/>
        <charset val="204"/>
      </rPr>
      <t>Санузел</t>
    </r>
  </si>
  <si>
    <t>Директор ООО «Сантехлидер»  ___________________________  Фомин Д.О.</t>
  </si>
  <si>
    <t>PPRC Pro Aqua Труба PN 20 d 32 mm (1х60 м) PA10012</t>
  </si>
  <si>
    <t>PPRC Pro Aqua Труба RUBIS SDR 6 d 32 mm СТЕКЛОВОЛОКНО PA37012P</t>
  </si>
  <si>
    <t>PPRC Pro Aqua Заглушка d 32 (50шт/200) PA15012P</t>
  </si>
  <si>
    <t>PPRC Pro Aqua Тройник d 32 // 20 // 32 мм (25 шт.// 100) PA14532P</t>
  </si>
  <si>
    <t>VTm Кран шаровый 1/2" внутренняя резьба // наружняя резьба бабочка ( 12 штук в упак) VT.218.N.04</t>
  </si>
  <si>
    <t>PPRC Pro Aqua Труба RUBIS SDR 6 d 20 mm СТЕКЛОВОЛОКНО PA37008P</t>
  </si>
  <si>
    <t>PPRC Pro Aqua Муфта Комб. (нар.рез.) 20-1/2 (25//150) PA23008P</t>
  </si>
  <si>
    <t>PPRC Pro Aqua Уголок d 20 mm 90 градусов (50 шт./350) PA13008P</t>
  </si>
  <si>
    <t>Хомут 1" 31-36 мм (уп=200шт)</t>
  </si>
  <si>
    <t>PPRC Pro Aqua Муфта Комб. (нар.рез.) 32-1 (10 шт./60) PA23018P</t>
  </si>
  <si>
    <t>VTm Соединение ПРЯМОЕ "американка" 1 1/4" внутренняя резьба // наружняя резьба VTr.341.N.0007</t>
  </si>
  <si>
    <t>PPRC Pro Aqua Муфта d 32 mm (25 шт.//200шт) PA12012P</t>
  </si>
  <si>
    <t>PPRC Pro Aqua Уголок d 32 mm 90 градусов ( 25 // 100 ) PA13012P</t>
  </si>
  <si>
    <t>ПОЛИТРОН Труба канализационная d 110 мм 2000 мм 2.7 мм 500093</t>
  </si>
  <si>
    <t>ПОЛИТРОН Труба канализационная d 110 мм 1000 мм 2.7 мм 500089</t>
  </si>
  <si>
    <t>ПОЛИТРОН Компенсационный патрубок d 110 мм в коробке 27 штук 911000</t>
  </si>
  <si>
    <t>ПОЛИТРОН Тройник d 110 мм 90 градусов в коробке 20 штук 201187</t>
  </si>
  <si>
    <t>Хомут 4" 110-116 мм (уп=50шт)</t>
  </si>
  <si>
    <t>Манжета 100 // 123</t>
  </si>
  <si>
    <t>Расходные материалы</t>
  </si>
  <si>
    <t>PPRC Pro Aqua Труба RUBIS SDR 6 d 40 mm СТЕКЛОВОЛОКНО PA37014P</t>
  </si>
  <si>
    <t>PPRC Pro Aqua Труба PN 20 d 40 mm (1х40м) PA10014</t>
  </si>
  <si>
    <t>PPRC Pro Aqua Заглушка d 40 (100 шт) PA15014P</t>
  </si>
  <si>
    <t>PPRC Pro Aqua Тройник d 40 // 20 // 40 mm (кор.80) PA14540P</t>
  </si>
  <si>
    <t>VTm Кран шаровый 1/2" внутренняя резьба // внутренняя резьба бабочка ( 16 штук в уп)VT.217.N.04</t>
  </si>
  <si>
    <t>PRO AQUA Бочонок 1/2" наружняя резьба // наружняя резьба 06-M15-M15x</t>
  </si>
  <si>
    <t>PPRC Pro Aqua Уголок d 20 mm 45 градусов ( 50 шт./400) PA13508P</t>
  </si>
  <si>
    <t>Хомут 1 1/4" 38-43 мм (уп 160 шт,уп=200шт)</t>
  </si>
  <si>
    <t>VTm Кран-американка 1/2 БЕЛАЯ ручка VT.227.NW.04</t>
  </si>
  <si>
    <t>PPRC Pro Aqua Муфта Комб. (нар. рез.) 40-1 1/4 (под ключ) PA23520P</t>
  </si>
  <si>
    <t>PPRC Pro Aqua Муфта d 40 mm PA12014P</t>
  </si>
  <si>
    <t>PPRC Pro Aqua Уголок d 40 mm 90 градусов (10 // 60 ) PA13014P</t>
  </si>
  <si>
    <t>PPRC VTm Муфта комб. 20 // 1/2" внутр.резьба (10//360)</t>
  </si>
  <si>
    <t>ООО «СантехЛидер» e-mail: ruslider63@yandex.ru; Адрес: г. Самара, ул. Краснодонская 61,       
    оф.211;   тел.: 972-61-72; 8(927)60-64-582  Вэб-сайт: http://santehlider63.ru</t>
  </si>
  <si>
    <t>Добавляется на стояки циркуляции</t>
  </si>
  <si>
    <t>VTm Соединение ПРЯМОЕ "американка" 1 " внутренняя резьба // наружняя резьба VTr.341.N.0007</t>
  </si>
  <si>
    <t>Кол-во этажей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</si>
</sst>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50">
    <xf numFmtId="0" fontId="0" fillId="0" borderId="0" xfId="0"/>
    <xf numFmtId="0" fontId="1" fillId="0" borderId="0" xfId="1" applyFont="1"/>
    <xf numFmtId="1" fontId="3" fillId="0" borderId="0" xfId="1" applyNumberFormat="1" applyFont="1" applyBorder="1" applyAlignment="1">
      <alignment vertical="top" wrapText="1"/>
    </xf>
    <xf numFmtId="1" fontId="3" fillId="0" borderId="0" xfId="1" applyNumberFormat="1" applyFont="1" applyBorder="1" applyAlignment="1">
      <alignment vertical="top"/>
    </xf>
    <xf numFmtId="0" fontId="4" fillId="0" borderId="0" xfId="1" applyFont="1"/>
    <xf numFmtId="0" fontId="3" fillId="0" borderId="0" xfId="1" applyFont="1" applyBorder="1" applyAlignment="1">
      <alignment horizontal="justify"/>
    </xf>
    <xf numFmtId="4" fontId="2" fillId="0" borderId="1" xfId="1" applyNumberFormat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top" wrapText="1"/>
    </xf>
    <xf numFmtId="0" fontId="6" fillId="0" borderId="0" xfId="1" applyFont="1" applyBorder="1"/>
    <xf numFmtId="0" fontId="6" fillId="0" borderId="0" xfId="1" applyFont="1"/>
    <xf numFmtId="4" fontId="6" fillId="0" borderId="0" xfId="1" applyNumberFormat="1" applyFont="1" applyBorder="1"/>
    <xf numFmtId="0" fontId="7" fillId="0" borderId="0" xfId="0" applyFont="1"/>
    <xf numFmtId="1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2" fillId="0" borderId="0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0" xfId="0" applyFont="1" applyAlignment="1"/>
    <xf numFmtId="4" fontId="6" fillId="0" borderId="0" xfId="1" applyNumberFormat="1" applyFont="1"/>
    <xf numFmtId="0" fontId="6" fillId="0" borderId="0" xfId="1" applyFont="1" applyAlignment="1"/>
    <xf numFmtId="0" fontId="2" fillId="0" borderId="0" xfId="1" applyFont="1" applyAlignment="1">
      <alignment vertical="top"/>
    </xf>
    <xf numFmtId="4" fontId="2" fillId="0" borderId="0" xfId="1" applyNumberFormat="1" applyFont="1" applyAlignment="1">
      <alignment vertical="top"/>
    </xf>
    <xf numFmtId="1" fontId="6" fillId="0" borderId="0" xfId="1" applyNumberFormat="1" applyFont="1" applyBorder="1"/>
    <xf numFmtId="4" fontId="2" fillId="0" borderId="2" xfId="1" applyNumberFormat="1" applyFont="1" applyBorder="1" applyAlignment="1">
      <alignment horizontal="center" vertical="top" wrapText="1"/>
    </xf>
    <xf numFmtId="0" fontId="6" fillId="0" borderId="1" xfId="1" applyFont="1" applyBorder="1"/>
    <xf numFmtId="4" fontId="6" fillId="0" borderId="1" xfId="1" applyNumberFormat="1" applyFont="1" applyBorder="1"/>
    <xf numFmtId="4" fontId="2" fillId="0" borderId="0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/>
    <xf numFmtId="0" fontId="9" fillId="0" borderId="3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3" xfId="4" applyNumberFormat="1" applyFont="1" applyBorder="1" applyAlignment="1">
      <alignment horizontal="left" vertical="top" wrapText="1"/>
    </xf>
    <xf numFmtId="0" fontId="9" fillId="0" borderId="4" xfId="4" applyNumberFormat="1" applyFont="1" applyBorder="1" applyAlignment="1">
      <alignment horizontal="left" vertical="top" wrapText="1"/>
    </xf>
    <xf numFmtId="1" fontId="2" fillId="0" borderId="5" xfId="1" applyNumberFormat="1" applyFont="1" applyBorder="1" applyAlignment="1">
      <alignment vertical="center" wrapText="1"/>
    </xf>
    <xf numFmtId="1" fontId="2" fillId="0" borderId="1" xfId="1" applyNumberFormat="1" applyFont="1" applyBorder="1" applyAlignment="1">
      <alignment vertical="center" wrapText="1"/>
    </xf>
    <xf numFmtId="1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" fontId="14" fillId="0" borderId="1" xfId="1" applyNumberFormat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1" fontId="3" fillId="0" borderId="0" xfId="1" applyNumberFormat="1" applyFont="1" applyBorder="1" applyAlignment="1">
      <alignment horizontal="center" vertical="top" wrapText="1"/>
    </xf>
    <xf numFmtId="1" fontId="0" fillId="0" borderId="5" xfId="0" applyNumberFormat="1" applyFont="1" applyBorder="1" applyAlignment="1">
      <alignment vertical="top"/>
    </xf>
    <xf numFmtId="0" fontId="8" fillId="0" borderId="5" xfId="4" applyNumberFormat="1" applyFont="1" applyBorder="1" applyAlignment="1">
      <alignment vertical="center"/>
    </xf>
    <xf numFmtId="0" fontId="8" fillId="0" borderId="4" xfId="4" applyNumberFormat="1" applyFont="1" applyBorder="1" applyAlignment="1">
      <alignment vertical="center"/>
    </xf>
    <xf numFmtId="4" fontId="7" fillId="0" borderId="1" xfId="0" applyNumberFormat="1" applyFont="1" applyBorder="1" applyAlignment="1"/>
    <xf numFmtId="1" fontId="2" fillId="0" borderId="1" xfId="1" applyNumberFormat="1" applyFont="1" applyBorder="1" applyAlignment="1">
      <alignment horizontal="center" vertical="top" wrapText="1"/>
    </xf>
    <xf numFmtId="1" fontId="2" fillId="0" borderId="0" xfId="1" applyNumberFormat="1" applyFont="1" applyBorder="1" applyAlignment="1">
      <alignment horizontal="center" vertical="top" wrapText="1"/>
    </xf>
    <xf numFmtId="0" fontId="13" fillId="0" borderId="0" xfId="1" applyFont="1"/>
    <xf numFmtId="1" fontId="18" fillId="0" borderId="7" xfId="0" applyNumberFormat="1" applyFont="1" applyBorder="1" applyAlignment="1">
      <alignment horizontal="right" vertical="top" wrapText="1"/>
    </xf>
    <xf numFmtId="4" fontId="7" fillId="0" borderId="0" xfId="0" applyNumberFormat="1" applyFont="1"/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0" fontId="18" fillId="0" borderId="7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6" xfId="0" applyNumberFormat="1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/>
    <xf numFmtId="4" fontId="8" fillId="0" borderId="12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9" fillId="0" borderId="6" xfId="3" applyNumberFormat="1" applyFont="1" applyBorder="1" applyAlignment="1">
      <alignment horizontal="left" vertical="top" wrapText="1"/>
    </xf>
    <xf numFmtId="0" fontId="9" fillId="0" borderId="10" xfId="3" applyNumberFormat="1" applyFont="1" applyBorder="1" applyAlignment="1">
      <alignment horizontal="left" vertical="top" wrapText="1"/>
    </xf>
    <xf numFmtId="1" fontId="0" fillId="0" borderId="7" xfId="0" applyNumberFormat="1" applyFont="1" applyBorder="1" applyAlignment="1">
      <alignment vertical="top"/>
    </xf>
    <xf numFmtId="4" fontId="7" fillId="0" borderId="14" xfId="0" applyNumberFormat="1" applyFont="1" applyBorder="1" applyAlignment="1"/>
    <xf numFmtId="0" fontId="7" fillId="0" borderId="1" xfId="0" applyFont="1" applyBorder="1" applyAlignment="1"/>
    <xf numFmtId="0" fontId="9" fillId="0" borderId="1" xfId="3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vertical="top"/>
    </xf>
    <xf numFmtId="1" fontId="3" fillId="0" borderId="0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1" fontId="2" fillId="0" borderId="0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left"/>
    </xf>
    <xf numFmtId="1" fontId="3" fillId="0" borderId="5" xfId="1" applyNumberFormat="1" applyFont="1" applyBorder="1" applyAlignment="1">
      <alignment horizontal="center" vertical="top" wrapText="1"/>
    </xf>
    <xf numFmtId="1" fontId="3" fillId="0" borderId="3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6" xfId="1" applyNumberFormat="1" applyFont="1" applyBorder="1" applyAlignment="1">
      <alignment horizontal="center" vertical="top" wrapText="1"/>
    </xf>
    <xf numFmtId="1" fontId="3" fillId="0" borderId="10" xfId="1" applyNumberFormat="1" applyFont="1" applyBorder="1" applyAlignment="1">
      <alignment horizontal="center" vertical="top" wrapText="1"/>
    </xf>
    <xf numFmtId="1" fontId="2" fillId="0" borderId="5" xfId="1" applyNumberFormat="1" applyFont="1" applyBorder="1" applyAlignment="1">
      <alignment horizontal="center" vertical="top" wrapText="1"/>
    </xf>
    <xf numFmtId="1" fontId="2" fillId="0" borderId="3" xfId="1" applyNumberFormat="1" applyFont="1" applyBorder="1" applyAlignment="1">
      <alignment horizontal="center" vertical="top" wrapText="1"/>
    </xf>
    <xf numFmtId="1" fontId="2" fillId="0" borderId="4" xfId="1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1" fontId="13" fillId="0" borderId="5" xfId="1" applyNumberFormat="1" applyFont="1" applyBorder="1" applyAlignment="1">
      <alignment horizontal="center" vertical="center" wrapText="1"/>
    </xf>
    <xf numFmtId="1" fontId="13" fillId="0" borderId="3" xfId="1" applyNumberFormat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 wrapText="1"/>
    </xf>
    <xf numFmtId="1" fontId="2" fillId="0" borderId="5" xfId="1" applyNumberFormat="1" applyFont="1" applyBorder="1" applyAlignment="1">
      <alignment vertical="top" wrapText="1"/>
    </xf>
    <xf numFmtId="1" fontId="2" fillId="0" borderId="3" xfId="1" applyNumberFormat="1" applyFont="1" applyBorder="1" applyAlignment="1">
      <alignment vertical="top" wrapText="1"/>
    </xf>
    <xf numFmtId="1" fontId="2" fillId="0" borderId="4" xfId="1" applyNumberFormat="1" applyFont="1" applyBorder="1" applyAlignment="1">
      <alignment vertical="top" wrapText="1"/>
    </xf>
    <xf numFmtId="0" fontId="6" fillId="0" borderId="3" xfId="1" applyFont="1" applyBorder="1" applyAlignment="1">
      <alignment horizontal="center"/>
    </xf>
    <xf numFmtId="0" fontId="13" fillId="0" borderId="5" xfId="1" applyFont="1" applyBorder="1" applyAlignment="1"/>
    <xf numFmtId="0" fontId="13" fillId="0" borderId="3" xfId="1" applyFont="1" applyBorder="1" applyAlignment="1"/>
    <xf numFmtId="0" fontId="13" fillId="0" borderId="4" xfId="1" applyFont="1" applyBorder="1" applyAlignment="1"/>
    <xf numFmtId="0" fontId="6" fillId="0" borderId="0" xfId="1" applyFont="1" applyAlignment="1">
      <alignment horizontal="left"/>
    </xf>
    <xf numFmtId="0" fontId="0" fillId="0" borderId="5" xfId="0" applyNumberFormat="1" applyBorder="1" applyAlignment="1">
      <alignment horizontal="left" vertical="top" wrapText="1"/>
    </xf>
    <xf numFmtId="0" fontId="0" fillId="0" borderId="3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4" fontId="7" fillId="0" borderId="5" xfId="4" applyNumberFormat="1" applyFont="1" applyBorder="1" applyAlignment="1">
      <alignment horizontal="right" vertical="top"/>
    </xf>
    <xf numFmtId="4" fontId="7" fillId="0" borderId="3" xfId="4" applyNumberFormat="1" applyFont="1" applyBorder="1" applyAlignment="1">
      <alignment horizontal="right" vertical="top"/>
    </xf>
    <xf numFmtId="4" fontId="7" fillId="0" borderId="4" xfId="4" applyNumberFormat="1" applyFont="1" applyBorder="1" applyAlignment="1">
      <alignment horizontal="right" vertical="top"/>
    </xf>
    <xf numFmtId="0" fontId="0" fillId="0" borderId="7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10" xfId="0" applyNumberFormat="1" applyFont="1" applyBorder="1" applyAlignment="1">
      <alignment horizontal="left" vertical="top" wrapText="1"/>
    </xf>
    <xf numFmtId="4" fontId="7" fillId="0" borderId="7" xfId="4" applyNumberFormat="1" applyFont="1" applyBorder="1" applyAlignment="1">
      <alignment horizontal="right" vertical="top"/>
    </xf>
    <xf numFmtId="4" fontId="7" fillId="0" borderId="6" xfId="4" applyNumberFormat="1" applyFont="1" applyBorder="1" applyAlignment="1">
      <alignment horizontal="right" vertical="top"/>
    </xf>
    <xf numFmtId="4" fontId="7" fillId="0" borderId="10" xfId="4" applyNumberFormat="1" applyFont="1" applyBorder="1" applyAlignment="1">
      <alignment horizontal="right" vertical="top"/>
    </xf>
    <xf numFmtId="0" fontId="18" fillId="0" borderId="7" xfId="0" applyNumberFormat="1" applyFont="1" applyBorder="1" applyAlignment="1">
      <alignment horizontal="left" vertical="top" wrapText="1"/>
    </xf>
    <xf numFmtId="0" fontId="18" fillId="0" borderId="14" xfId="0" applyNumberFormat="1" applyFon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7" fillId="0" borderId="1" xfId="4" applyNumberFormat="1" applyFont="1" applyBorder="1" applyAlignment="1">
      <alignment horizontal="right" vertical="top"/>
    </xf>
    <xf numFmtId="0" fontId="2" fillId="0" borderId="0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/>
    </xf>
    <xf numFmtId="0" fontId="12" fillId="0" borderId="6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3" fillId="0" borderId="12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8" fillId="0" borderId="5" xfId="4" applyNumberFormat="1" applyFont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3" xfId="4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49" fontId="19" fillId="0" borderId="8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8" fillId="0" borderId="5" xfId="0" applyNumberFormat="1" applyFont="1" applyBorder="1" applyAlignment="1">
      <alignment horizontal="left" vertical="top" wrapText="1"/>
    </xf>
    <xf numFmtId="0" fontId="18" fillId="0" borderId="4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/>
    </xf>
  </cellXfs>
  <cellStyles count="5">
    <cellStyle name="Excel Built-in Normal" xfId="1"/>
    <cellStyle name="Обычный" xfId="0" builtinId="0"/>
    <cellStyle name="Обычный 2" xfId="2"/>
    <cellStyle name="Обычный_Лист1" xfId="3"/>
    <cellStyle name="Обычный_Лист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2</xdr:col>
      <xdr:colOff>266700</xdr:colOff>
      <xdr:row>8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9525"/>
          <a:ext cx="9620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3</xdr:col>
      <xdr:colOff>190500</xdr:colOff>
      <xdr:row>7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962025" cy="1590675"/>
        </a:xfrm>
        <a:prstGeom prst="rect">
          <a:avLst/>
        </a:prstGeom>
        <a:solidFill>
          <a:schemeClr val="accent2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3</xdr:col>
      <xdr:colOff>457200</xdr:colOff>
      <xdr:row>7</xdr:row>
      <xdr:rowOff>9524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0"/>
          <a:ext cx="962025" cy="1314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352425</xdr:colOff>
      <xdr:row>7</xdr:row>
      <xdr:rowOff>9524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0"/>
          <a:ext cx="962025" cy="1314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O18" sqref="O18"/>
    </sheetView>
  </sheetViews>
  <sheetFormatPr defaultColWidth="9.42578125" defaultRowHeight="15" x14ac:dyDescent="0.25"/>
  <cols>
    <col min="1" max="1" width="5" style="9" customWidth="1"/>
    <col min="2" max="2" width="9.42578125" style="9"/>
    <col min="3" max="3" width="14.28515625" style="9" customWidth="1"/>
    <col min="4" max="4" width="9.42578125" style="9"/>
    <col min="5" max="5" width="9" style="9" customWidth="1"/>
    <col min="6" max="6" width="10.42578125" style="9" customWidth="1"/>
    <col min="7" max="7" width="8.7109375" style="9" customWidth="1"/>
    <col min="8" max="8" width="20.42578125" style="19" customWidth="1"/>
    <col min="9" max="13" width="9.42578125" style="9"/>
    <col min="14" max="14" width="10" style="9" bestFit="1" customWidth="1"/>
    <col min="15" max="16384" width="9.42578125" style="9"/>
  </cols>
  <sheetData>
    <row r="2" spans="1:16" ht="12.75" customHeight="1" x14ac:dyDescent="0.25">
      <c r="A2" s="76"/>
      <c r="B2" s="77"/>
      <c r="C2" s="78"/>
      <c r="D2" s="85" t="s">
        <v>66</v>
      </c>
      <c r="E2" s="85"/>
      <c r="F2" s="85"/>
      <c r="G2" s="85"/>
      <c r="H2" s="85"/>
    </row>
    <row r="3" spans="1:16" ht="15.75" customHeight="1" x14ac:dyDescent="0.25">
      <c r="A3" s="79"/>
      <c r="B3" s="80"/>
      <c r="C3" s="81"/>
      <c r="D3" s="85"/>
      <c r="E3" s="85"/>
      <c r="F3" s="85"/>
      <c r="G3" s="85"/>
      <c r="H3" s="85"/>
    </row>
    <row r="4" spans="1:16" ht="15.75" customHeight="1" x14ac:dyDescent="0.25">
      <c r="A4" s="79"/>
      <c r="B4" s="80"/>
      <c r="C4" s="81"/>
      <c r="D4" s="85"/>
      <c r="E4" s="85"/>
      <c r="F4" s="85"/>
      <c r="G4" s="85"/>
      <c r="H4" s="85"/>
    </row>
    <row r="5" spans="1:16" ht="15.75" customHeight="1" x14ac:dyDescent="0.25">
      <c r="A5" s="79"/>
      <c r="B5" s="80"/>
      <c r="C5" s="81"/>
      <c r="D5" s="85"/>
      <c r="E5" s="85"/>
      <c r="F5" s="85"/>
      <c r="G5" s="85"/>
      <c r="H5" s="85"/>
    </row>
    <row r="6" spans="1:16" ht="15.75" customHeight="1" x14ac:dyDescent="0.25">
      <c r="A6" s="82"/>
      <c r="B6" s="83"/>
      <c r="C6" s="84"/>
      <c r="D6" s="85"/>
      <c r="E6" s="85"/>
      <c r="F6" s="85"/>
      <c r="G6" s="85"/>
      <c r="H6" s="85"/>
    </row>
    <row r="7" spans="1:16" ht="15.75" x14ac:dyDescent="0.25">
      <c r="A7" s="20"/>
      <c r="B7" s="20"/>
      <c r="C7" s="21"/>
      <c r="D7" s="21"/>
      <c r="E7" s="21"/>
      <c r="F7" s="21"/>
      <c r="G7" s="21"/>
      <c r="H7" s="22"/>
    </row>
    <row r="8" spans="1:16" ht="18.75" x14ac:dyDescent="0.3">
      <c r="A8" s="86" t="s">
        <v>12</v>
      </c>
      <c r="B8" s="86"/>
      <c r="C8" s="86"/>
      <c r="D8" s="86"/>
      <c r="E8" s="86"/>
      <c r="F8" s="86"/>
      <c r="G8" s="86"/>
      <c r="H8" s="86"/>
      <c r="L8" s="9" t="s">
        <v>0</v>
      </c>
    </row>
    <row r="9" spans="1:16" ht="15.75" customHeight="1" x14ac:dyDescent="0.25">
      <c r="A9" s="75" t="s">
        <v>23</v>
      </c>
      <c r="B9" s="75"/>
      <c r="C9" s="75"/>
      <c r="D9" s="75"/>
      <c r="E9" s="75"/>
      <c r="F9" s="75"/>
      <c r="G9" s="75"/>
      <c r="H9" s="75"/>
    </row>
    <row r="10" spans="1:16" ht="15.75" customHeight="1" x14ac:dyDescent="0.25">
      <c r="A10" s="75"/>
      <c r="B10" s="75"/>
      <c r="C10" s="75"/>
      <c r="D10" s="75"/>
      <c r="E10" s="75"/>
      <c r="F10" s="75"/>
      <c r="G10" s="75"/>
      <c r="H10" s="75"/>
    </row>
    <row r="11" spans="1:16" x14ac:dyDescent="0.25">
      <c r="A11" s="25"/>
      <c r="B11" s="25"/>
      <c r="C11" s="25"/>
      <c r="D11" s="25"/>
      <c r="E11" s="25"/>
      <c r="F11" s="25"/>
      <c r="G11" s="25"/>
      <c r="H11" s="26"/>
    </row>
    <row r="12" spans="1:16" ht="34.5" customHeight="1" x14ac:dyDescent="0.25">
      <c r="A12" s="7" t="s">
        <v>1</v>
      </c>
      <c r="B12" s="87" t="s">
        <v>2</v>
      </c>
      <c r="C12" s="87"/>
      <c r="D12" s="87"/>
      <c r="E12" s="87"/>
      <c r="F12" s="7" t="s">
        <v>7</v>
      </c>
      <c r="G12" s="7" t="s">
        <v>3</v>
      </c>
      <c r="H12" s="6" t="s">
        <v>4</v>
      </c>
      <c r="M12" s="9" t="s">
        <v>0</v>
      </c>
    </row>
    <row r="13" spans="1:16" ht="15.75" customHeight="1" x14ac:dyDescent="0.25">
      <c r="A13" s="7">
        <v>1</v>
      </c>
      <c r="B13" s="88" t="s">
        <v>14</v>
      </c>
      <c r="C13" s="88"/>
      <c r="D13" s="88"/>
      <c r="E13" s="88"/>
      <c r="F13" s="15" t="s">
        <v>5</v>
      </c>
      <c r="G13" s="15">
        <v>1</v>
      </c>
      <c r="H13" s="6">
        <f>'Монтажные работы 1 сек'!J16+'Монтажные работы 1 сек'!J25</f>
        <v>178000</v>
      </c>
      <c r="J13" s="9" t="s">
        <v>0</v>
      </c>
      <c r="N13" s="19" t="s">
        <v>0</v>
      </c>
    </row>
    <row r="14" spans="1:16" ht="15.75" customHeight="1" x14ac:dyDescent="0.25">
      <c r="A14" s="7">
        <v>2</v>
      </c>
      <c r="B14" s="88" t="s">
        <v>15</v>
      </c>
      <c r="C14" s="88"/>
      <c r="D14" s="88"/>
      <c r="E14" s="88"/>
      <c r="F14" s="15" t="s">
        <v>5</v>
      </c>
      <c r="G14" s="15">
        <v>1</v>
      </c>
      <c r="H14" s="6">
        <f>'Материал Санузел'!S33+'Материал Кухня'!S33</f>
        <v>75770.878000000012</v>
      </c>
      <c r="N14" s="19"/>
    </row>
    <row r="15" spans="1:16" ht="15.75" customHeight="1" x14ac:dyDescent="0.25">
      <c r="A15" s="40">
        <v>3</v>
      </c>
      <c r="B15" s="89" t="s">
        <v>24</v>
      </c>
      <c r="C15" s="89"/>
      <c r="D15" s="89"/>
      <c r="E15" s="89"/>
      <c r="F15" s="41" t="s">
        <v>5</v>
      </c>
      <c r="G15" s="41">
        <v>1</v>
      </c>
      <c r="H15" s="42">
        <v>3500</v>
      </c>
      <c r="O15" s="9" t="s">
        <v>0</v>
      </c>
    </row>
    <row r="16" spans="1:16" ht="15.75" x14ac:dyDescent="0.25">
      <c r="A16" s="74"/>
      <c r="B16" s="2"/>
      <c r="C16" s="23"/>
      <c r="D16" s="23"/>
      <c r="E16" s="23"/>
      <c r="F16" s="3"/>
      <c r="G16" s="2"/>
      <c r="H16" s="24">
        <f>H15+H14+H13</f>
        <v>257270.87800000003</v>
      </c>
      <c r="K16" s="9" t="s">
        <v>0</v>
      </c>
      <c r="L16" s="9" t="s">
        <v>0</v>
      </c>
      <c r="O16" s="9" t="s">
        <v>0</v>
      </c>
      <c r="P16" s="9" t="s">
        <v>0</v>
      </c>
    </row>
    <row r="17" spans="1:8" ht="15.75" x14ac:dyDescent="0.25">
      <c r="A17" s="74"/>
      <c r="B17" s="2"/>
      <c r="C17" s="23"/>
      <c r="D17" s="23"/>
      <c r="E17" s="23"/>
      <c r="F17" s="3"/>
      <c r="G17" s="2"/>
      <c r="H17" s="27"/>
    </row>
    <row r="18" spans="1:8" ht="15.75" x14ac:dyDescent="0.25">
      <c r="A18" s="74"/>
      <c r="B18" s="2"/>
      <c r="C18" s="23"/>
      <c r="D18" s="23"/>
      <c r="E18" s="23"/>
      <c r="F18" s="3"/>
      <c r="G18" s="2"/>
      <c r="H18" s="27"/>
    </row>
    <row r="19" spans="1:8" ht="15.75" x14ac:dyDescent="0.25">
      <c r="A19" s="74"/>
      <c r="B19" s="90" t="s">
        <v>21</v>
      </c>
      <c r="C19" s="90"/>
      <c r="D19" s="90"/>
      <c r="E19" s="90"/>
      <c r="F19" s="90"/>
      <c r="G19" s="2"/>
      <c r="H19" s="27"/>
    </row>
    <row r="20" spans="1:8" ht="15.75" x14ac:dyDescent="0.25">
      <c r="A20" s="74"/>
      <c r="B20" s="2"/>
      <c r="C20" s="23"/>
      <c r="D20" s="23"/>
      <c r="E20" s="23"/>
      <c r="F20" s="3"/>
      <c r="G20" s="2"/>
      <c r="H20" s="27"/>
    </row>
    <row r="21" spans="1:8" ht="15.75" customHeight="1" x14ac:dyDescent="0.25">
      <c r="A21" s="74"/>
      <c r="B21" s="8"/>
      <c r="C21" s="8"/>
      <c r="D21" s="8"/>
      <c r="E21" s="8"/>
      <c r="F21" s="8"/>
      <c r="G21" s="8"/>
      <c r="H21" s="10"/>
    </row>
    <row r="22" spans="1:8" ht="18.75" x14ac:dyDescent="0.3">
      <c r="A22" s="4" t="s">
        <v>32</v>
      </c>
    </row>
  </sheetData>
  <sheetProtection selectLockedCells="1" selectUnlockedCells="1"/>
  <mergeCells count="10">
    <mergeCell ref="A16:A21"/>
    <mergeCell ref="A9:H10"/>
    <mergeCell ref="A2:C6"/>
    <mergeCell ref="D2:H6"/>
    <mergeCell ref="A8:H8"/>
    <mergeCell ref="B12:E12"/>
    <mergeCell ref="B13:E13"/>
    <mergeCell ref="B15:E15"/>
    <mergeCell ref="B14:E14"/>
    <mergeCell ref="B19:F19"/>
  </mergeCells>
  <pageMargins left="0.2" right="0.20972222222222223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4" workbookViewId="0">
      <selection activeCell="H21" sqref="H21"/>
    </sheetView>
  </sheetViews>
  <sheetFormatPr defaultRowHeight="12.75" x14ac:dyDescent="0.2"/>
  <cols>
    <col min="1" max="1" width="3" style="11" customWidth="1"/>
    <col min="2" max="4" width="9.140625" style="11"/>
    <col min="5" max="5" width="15.28515625" style="11" customWidth="1"/>
    <col min="6" max="6" width="9.140625" style="11" customWidth="1"/>
    <col min="7" max="7" width="0.85546875" style="11" hidden="1" customWidth="1"/>
    <col min="8" max="8" width="9" style="11" customWidth="1"/>
    <col min="9" max="9" width="16.28515625" style="11" customWidth="1"/>
    <col min="10" max="10" width="13.5703125" style="11" customWidth="1"/>
    <col min="11" max="11" width="9.140625" style="11"/>
    <col min="12" max="12" width="10" style="11" bestFit="1" customWidth="1"/>
    <col min="13" max="16384" width="9.140625" style="11"/>
  </cols>
  <sheetData>
    <row r="1" spans="1:19" s="1" customFormat="1" ht="15" customHeight="1" x14ac:dyDescent="0.25">
      <c r="A1" s="18"/>
      <c r="B1" s="18"/>
      <c r="C1" s="18"/>
      <c r="D1" s="18"/>
      <c r="E1" s="100" t="s">
        <v>66</v>
      </c>
      <c r="F1" s="100"/>
      <c r="G1" s="100"/>
      <c r="H1" s="100"/>
      <c r="I1" s="100"/>
      <c r="J1" s="100"/>
      <c r="K1" s="11"/>
      <c r="L1" s="11"/>
      <c r="M1" s="11"/>
      <c r="N1" s="11"/>
      <c r="O1" s="11"/>
      <c r="P1" s="11"/>
      <c r="Q1" s="11"/>
      <c r="R1" s="11"/>
      <c r="S1" s="11"/>
    </row>
    <row r="2" spans="1:19" s="1" customFormat="1" ht="12.75" customHeight="1" x14ac:dyDescent="0.25">
      <c r="A2" s="18"/>
      <c r="B2" s="18"/>
      <c r="C2" s="18"/>
      <c r="D2" s="18"/>
      <c r="E2" s="100"/>
      <c r="F2" s="100"/>
      <c r="G2" s="100"/>
      <c r="H2" s="100"/>
      <c r="I2" s="100"/>
      <c r="J2" s="100"/>
      <c r="K2" s="11"/>
      <c r="L2" s="11"/>
      <c r="M2" s="11"/>
      <c r="N2" s="11"/>
      <c r="O2" s="11"/>
      <c r="P2" s="11"/>
      <c r="Q2" s="11"/>
      <c r="R2" s="11"/>
      <c r="S2" s="11"/>
    </row>
    <row r="3" spans="1:19" s="1" customFormat="1" ht="15" x14ac:dyDescent="0.25">
      <c r="A3" s="18"/>
      <c r="B3" s="18"/>
      <c r="C3" s="18"/>
      <c r="D3" s="18"/>
      <c r="E3" s="100"/>
      <c r="F3" s="100"/>
      <c r="G3" s="100"/>
      <c r="H3" s="100"/>
      <c r="I3" s="100"/>
      <c r="J3" s="100"/>
      <c r="K3" s="11"/>
      <c r="L3" s="11"/>
      <c r="M3" s="11"/>
      <c r="N3" s="11"/>
      <c r="O3" s="11"/>
      <c r="P3" s="11"/>
      <c r="Q3" s="11"/>
      <c r="R3" s="11"/>
      <c r="S3" s="11"/>
    </row>
    <row r="4" spans="1:19" s="1" customFormat="1" ht="15" x14ac:dyDescent="0.25">
      <c r="A4" s="18"/>
      <c r="B4" s="18"/>
      <c r="C4" s="18"/>
      <c r="D4" s="18"/>
      <c r="E4" s="100"/>
      <c r="F4" s="100"/>
      <c r="G4" s="100"/>
      <c r="H4" s="100"/>
      <c r="I4" s="100"/>
      <c r="J4" s="100"/>
      <c r="K4" s="11"/>
      <c r="L4" s="11"/>
      <c r="M4" s="11"/>
      <c r="N4" s="11"/>
      <c r="O4" s="11"/>
      <c r="P4" s="11"/>
      <c r="Q4" s="11"/>
      <c r="R4" s="11"/>
      <c r="S4" s="11"/>
    </row>
    <row r="5" spans="1:19" s="1" customFormat="1" ht="15" x14ac:dyDescent="0.25">
      <c r="A5" s="18"/>
      <c r="B5" s="18"/>
      <c r="C5" s="18"/>
      <c r="D5" s="18"/>
      <c r="E5" s="100"/>
      <c r="F5" s="100"/>
      <c r="G5" s="100"/>
      <c r="H5" s="100"/>
      <c r="I5" s="100"/>
      <c r="J5" s="100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2">
      <c r="A6" s="18"/>
      <c r="B6" s="18"/>
      <c r="C6" s="18"/>
      <c r="D6" s="18"/>
      <c r="E6" s="100"/>
      <c r="F6" s="100"/>
      <c r="G6" s="100"/>
      <c r="H6" s="100"/>
      <c r="I6" s="100"/>
      <c r="J6" s="100"/>
    </row>
    <row r="7" spans="1:19" x14ac:dyDescent="0.2">
      <c r="A7" s="18"/>
      <c r="B7" s="18"/>
      <c r="C7" s="18"/>
      <c r="D7" s="18"/>
      <c r="E7" s="100"/>
      <c r="F7" s="100"/>
      <c r="G7" s="100"/>
      <c r="H7" s="100"/>
      <c r="I7" s="100"/>
      <c r="J7" s="100"/>
    </row>
    <row r="8" spans="1:19" s="9" customFormat="1" ht="15" x14ac:dyDescent="0.25">
      <c r="A8" s="108" t="s">
        <v>30</v>
      </c>
      <c r="B8" s="109"/>
      <c r="C8" s="109"/>
      <c r="D8" s="109"/>
      <c r="E8" s="109"/>
      <c r="F8" s="109"/>
      <c r="G8" s="109"/>
      <c r="H8" s="109"/>
      <c r="I8" s="109"/>
      <c r="J8" s="110"/>
    </row>
    <row r="9" spans="1:19" s="9" customFormat="1" ht="15.75" x14ac:dyDescent="0.25">
      <c r="A9" s="5"/>
      <c r="B9" s="107"/>
      <c r="C9" s="107"/>
      <c r="D9" s="107"/>
      <c r="E9" s="107"/>
      <c r="F9" s="107"/>
      <c r="G9" s="107"/>
      <c r="H9" s="107"/>
      <c r="I9" s="107"/>
      <c r="J9" s="107"/>
    </row>
    <row r="10" spans="1:19" s="13" customFormat="1" ht="33" customHeight="1" x14ac:dyDescent="0.2">
      <c r="A10" s="12"/>
      <c r="B10" s="101" t="s">
        <v>20</v>
      </c>
      <c r="C10" s="102"/>
      <c r="D10" s="102"/>
      <c r="E10" s="103"/>
      <c r="F10" s="12" t="s">
        <v>0</v>
      </c>
      <c r="G10" s="38" t="s">
        <v>0</v>
      </c>
      <c r="H10" s="39" t="s">
        <v>69</v>
      </c>
      <c r="I10" s="39" t="s">
        <v>19</v>
      </c>
      <c r="J10" s="39" t="s">
        <v>18</v>
      </c>
    </row>
    <row r="11" spans="1:19" s="9" customFormat="1" ht="15.75" customHeight="1" x14ac:dyDescent="0.25">
      <c r="A11" s="7">
        <v>1</v>
      </c>
      <c r="B11" s="92" t="s">
        <v>25</v>
      </c>
      <c r="C11" s="93"/>
      <c r="D11" s="93"/>
      <c r="E11" s="94"/>
      <c r="F11" s="50" t="s">
        <v>5</v>
      </c>
      <c r="G11" s="7" t="s">
        <v>0</v>
      </c>
      <c r="H11" s="43">
        <v>10</v>
      </c>
      <c r="I11" s="6">
        <v>2500</v>
      </c>
      <c r="J11" s="6">
        <f>I11*H11</f>
        <v>25000</v>
      </c>
      <c r="L11" s="9" t="s">
        <v>0</v>
      </c>
      <c r="M11" s="9" t="s">
        <v>0</v>
      </c>
    </row>
    <row r="12" spans="1:19" s="9" customFormat="1" ht="15.75" customHeight="1" x14ac:dyDescent="0.25">
      <c r="A12" s="7">
        <v>2</v>
      </c>
      <c r="B12" s="92" t="s">
        <v>26</v>
      </c>
      <c r="C12" s="93"/>
      <c r="D12" s="93"/>
      <c r="E12" s="94"/>
      <c r="F12" s="50" t="s">
        <v>5</v>
      </c>
      <c r="G12" s="7" t="s">
        <v>0</v>
      </c>
      <c r="H12" s="43">
        <v>10</v>
      </c>
      <c r="I12" s="6">
        <v>2600</v>
      </c>
      <c r="J12" s="6">
        <f t="shared" ref="J12:J15" si="0">I12*H12</f>
        <v>26000</v>
      </c>
    </row>
    <row r="13" spans="1:19" s="52" customFormat="1" ht="81" customHeight="1" x14ac:dyDescent="0.2">
      <c r="A13" s="50">
        <v>3</v>
      </c>
      <c r="B13" s="97" t="s">
        <v>29</v>
      </c>
      <c r="C13" s="98"/>
      <c r="D13" s="98"/>
      <c r="E13" s="99"/>
      <c r="F13" s="50" t="s">
        <v>5</v>
      </c>
      <c r="G13" s="50"/>
      <c r="H13" s="43">
        <v>10</v>
      </c>
      <c r="I13" s="6">
        <v>2400</v>
      </c>
      <c r="J13" s="6">
        <f t="shared" si="0"/>
        <v>24000</v>
      </c>
    </row>
    <row r="14" spans="1:19" s="9" customFormat="1" ht="33" customHeight="1" x14ac:dyDescent="0.25">
      <c r="A14" s="50"/>
      <c r="B14" s="92" t="s">
        <v>28</v>
      </c>
      <c r="C14" s="93"/>
      <c r="D14" s="93"/>
      <c r="E14" s="94"/>
      <c r="F14" s="50" t="s">
        <v>5</v>
      </c>
      <c r="G14" s="50"/>
      <c r="H14" s="43">
        <v>10</v>
      </c>
      <c r="I14" s="6">
        <v>600</v>
      </c>
      <c r="J14" s="6">
        <f t="shared" si="0"/>
        <v>6000</v>
      </c>
    </row>
    <row r="15" spans="1:19" s="9" customFormat="1" ht="15.75" customHeight="1" x14ac:dyDescent="0.25">
      <c r="A15" s="7">
        <v>4</v>
      </c>
      <c r="B15" s="92" t="s">
        <v>27</v>
      </c>
      <c r="C15" s="93"/>
      <c r="D15" s="93"/>
      <c r="E15" s="94"/>
      <c r="F15" s="50" t="s">
        <v>5</v>
      </c>
      <c r="G15" s="7"/>
      <c r="H15" s="43">
        <v>10</v>
      </c>
      <c r="I15" s="6">
        <v>2000</v>
      </c>
      <c r="J15" s="6">
        <f t="shared" si="0"/>
        <v>20000</v>
      </c>
    </row>
    <row r="16" spans="1:19" s="9" customFormat="1" ht="17.25" customHeight="1" x14ac:dyDescent="0.25">
      <c r="A16" s="14"/>
      <c r="B16" s="95"/>
      <c r="C16" s="95"/>
      <c r="D16" s="95"/>
      <c r="E16" s="95"/>
      <c r="F16" s="95"/>
      <c r="G16" s="96"/>
      <c r="H16" s="6" t="s">
        <v>6</v>
      </c>
      <c r="I16" s="6"/>
      <c r="J16" s="6">
        <f>J15+J14+J13+J12+J11</f>
        <v>101000</v>
      </c>
      <c r="L16" s="9" t="s">
        <v>0</v>
      </c>
    </row>
    <row r="17" spans="1:23" s="9" customFormat="1" ht="17.25" customHeight="1" x14ac:dyDescent="0.25">
      <c r="A17" s="51"/>
      <c r="B17" s="45"/>
      <c r="C17" s="45"/>
      <c r="D17" s="45"/>
      <c r="E17" s="45"/>
      <c r="F17" s="45"/>
      <c r="G17" s="45"/>
      <c r="H17" s="27"/>
      <c r="I17" s="27"/>
      <c r="J17" s="27"/>
      <c r="L17" s="19" t="s">
        <v>0</v>
      </c>
      <c r="N17" s="9" t="s">
        <v>0</v>
      </c>
      <c r="P17" s="9" t="s">
        <v>0</v>
      </c>
      <c r="Q17" s="9" t="s">
        <v>0</v>
      </c>
    </row>
    <row r="18" spans="1:23" s="9" customFormat="1" ht="17.25" customHeight="1" x14ac:dyDescent="0.25">
      <c r="A18" s="51"/>
      <c r="B18" s="45"/>
      <c r="C18" s="45"/>
      <c r="D18" s="45"/>
      <c r="E18" s="45"/>
      <c r="F18" s="45"/>
      <c r="G18" s="45"/>
      <c r="H18" s="27"/>
      <c r="I18" s="27"/>
      <c r="J18" s="27"/>
    </row>
    <row r="19" spans="1:23" s="9" customFormat="1" ht="17.25" customHeight="1" x14ac:dyDescent="0.25">
      <c r="A19" s="51"/>
      <c r="B19" s="104" t="s">
        <v>31</v>
      </c>
      <c r="C19" s="105"/>
      <c r="D19" s="105"/>
      <c r="E19" s="105"/>
      <c r="F19" s="105"/>
      <c r="G19" s="105"/>
      <c r="H19" s="105"/>
      <c r="I19" s="105"/>
      <c r="J19" s="106"/>
      <c r="Q19" s="9" t="s">
        <v>0</v>
      </c>
    </row>
    <row r="20" spans="1:23" s="9" customFormat="1" ht="17.25" customHeight="1" x14ac:dyDescent="0.25">
      <c r="A20" s="14"/>
      <c r="B20" s="45"/>
      <c r="C20" s="45"/>
      <c r="D20" s="45"/>
      <c r="E20" s="45"/>
      <c r="F20" s="45"/>
      <c r="G20" s="45"/>
      <c r="H20" s="27"/>
      <c r="I20" s="27"/>
      <c r="J20" s="27"/>
      <c r="Q20" s="9" t="s">
        <v>0</v>
      </c>
    </row>
    <row r="21" spans="1:23" s="13" customFormat="1" ht="35.25" customHeight="1" x14ac:dyDescent="0.2">
      <c r="A21" s="12"/>
      <c r="B21" s="101" t="s">
        <v>20</v>
      </c>
      <c r="C21" s="102"/>
      <c r="D21" s="102"/>
      <c r="E21" s="103"/>
      <c r="F21" s="12" t="s">
        <v>0</v>
      </c>
      <c r="G21" s="38" t="s">
        <v>0</v>
      </c>
      <c r="H21" s="39" t="s">
        <v>69</v>
      </c>
      <c r="I21" s="39" t="s">
        <v>19</v>
      </c>
      <c r="J21" s="39" t="s">
        <v>18</v>
      </c>
      <c r="N21" s="13" t="s">
        <v>0</v>
      </c>
    </row>
    <row r="22" spans="1:23" s="9" customFormat="1" ht="15.75" customHeight="1" x14ac:dyDescent="0.25">
      <c r="A22" s="50">
        <v>1</v>
      </c>
      <c r="B22" s="92" t="s">
        <v>25</v>
      </c>
      <c r="C22" s="93"/>
      <c r="D22" s="93"/>
      <c r="E22" s="94"/>
      <c r="F22" s="50" t="s">
        <v>5</v>
      </c>
      <c r="G22" s="50" t="s">
        <v>0</v>
      </c>
      <c r="H22" s="43">
        <v>10</v>
      </c>
      <c r="I22" s="6">
        <v>2500</v>
      </c>
      <c r="J22" s="6">
        <f>I22*H22</f>
        <v>25000</v>
      </c>
      <c r="L22" s="9" t="s">
        <v>0</v>
      </c>
      <c r="M22" s="9" t="s">
        <v>0</v>
      </c>
    </row>
    <row r="23" spans="1:23" s="9" customFormat="1" ht="15.75" customHeight="1" x14ac:dyDescent="0.25">
      <c r="A23" s="50">
        <v>2</v>
      </c>
      <c r="B23" s="92" t="s">
        <v>26</v>
      </c>
      <c r="C23" s="93"/>
      <c r="D23" s="93"/>
      <c r="E23" s="94"/>
      <c r="F23" s="50" t="s">
        <v>5</v>
      </c>
      <c r="G23" s="50" t="s">
        <v>0</v>
      </c>
      <c r="H23" s="43">
        <v>10</v>
      </c>
      <c r="I23" s="6">
        <v>2600</v>
      </c>
      <c r="J23" s="6">
        <f t="shared" ref="J23:J24" si="1">I23*H23</f>
        <v>26000</v>
      </c>
    </row>
    <row r="24" spans="1:23" s="9" customFormat="1" ht="15.75" customHeight="1" x14ac:dyDescent="0.25">
      <c r="A24" s="50">
        <v>3</v>
      </c>
      <c r="B24" s="92" t="s">
        <v>27</v>
      </c>
      <c r="C24" s="93"/>
      <c r="D24" s="93"/>
      <c r="E24" s="94"/>
      <c r="F24" s="50" t="s">
        <v>5</v>
      </c>
      <c r="G24" s="50"/>
      <c r="H24" s="43">
        <v>10</v>
      </c>
      <c r="I24" s="6">
        <v>2600</v>
      </c>
      <c r="J24" s="6">
        <f t="shared" si="1"/>
        <v>26000</v>
      </c>
    </row>
    <row r="25" spans="1:23" s="9" customFormat="1" ht="17.25" customHeight="1" x14ac:dyDescent="0.25">
      <c r="A25" s="51"/>
      <c r="B25" s="95"/>
      <c r="C25" s="95"/>
      <c r="D25" s="95"/>
      <c r="E25" s="95"/>
      <c r="F25" s="95"/>
      <c r="G25" s="96"/>
      <c r="H25" s="6" t="s">
        <v>6</v>
      </c>
      <c r="I25" s="6"/>
      <c r="J25" s="6">
        <f>J24+J23+J22</f>
        <v>77000</v>
      </c>
      <c r="L25" s="9" t="s">
        <v>0</v>
      </c>
    </row>
    <row r="27" spans="1:23" ht="18.75" x14ac:dyDescent="0.3">
      <c r="B27" s="91" t="s">
        <v>32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</sheetData>
  <mergeCells count="17">
    <mergeCell ref="E1:J7"/>
    <mergeCell ref="B21:E21"/>
    <mergeCell ref="B19:J19"/>
    <mergeCell ref="B24:E24"/>
    <mergeCell ref="B10:E10"/>
    <mergeCell ref="B9:J9"/>
    <mergeCell ref="A8:J8"/>
    <mergeCell ref="B27:W27"/>
    <mergeCell ref="B22:E22"/>
    <mergeCell ref="B23:E23"/>
    <mergeCell ref="B25:G25"/>
    <mergeCell ref="B11:E11"/>
    <mergeCell ref="B16:G16"/>
    <mergeCell ref="B15:E15"/>
    <mergeCell ref="B14:E14"/>
    <mergeCell ref="B13:E13"/>
    <mergeCell ref="B12:E12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19" zoomScaleNormal="100" workbookViewId="0">
      <selection activeCell="Z32" sqref="Z32"/>
    </sheetView>
  </sheetViews>
  <sheetFormatPr defaultRowHeight="12.75" x14ac:dyDescent="0.2"/>
  <cols>
    <col min="1" max="1" width="4.28515625" style="11" customWidth="1"/>
    <col min="2" max="2" width="0.28515625" style="11" hidden="1" customWidth="1"/>
    <col min="3" max="3" width="9.140625" style="11"/>
    <col min="4" max="4" width="8" style="11" customWidth="1"/>
    <col min="5" max="6" width="9.140625" style="11"/>
    <col min="7" max="7" width="7.42578125" style="11" customWidth="1"/>
    <col min="8" max="8" width="0.140625" style="11" hidden="1" customWidth="1"/>
    <col min="9" max="9" width="1.7109375" style="11" hidden="1" customWidth="1"/>
    <col min="10" max="10" width="9.140625" style="11" hidden="1" customWidth="1"/>
    <col min="11" max="11" width="6" style="11" customWidth="1"/>
    <col min="12" max="12" width="13.7109375" style="11" hidden="1" customWidth="1"/>
    <col min="13" max="13" width="5.140625" style="11" customWidth="1"/>
    <col min="14" max="14" width="9.140625" style="11" hidden="1" customWidth="1"/>
    <col min="15" max="15" width="8.140625" style="11" customWidth="1"/>
    <col min="16" max="16" width="0.7109375" style="11" hidden="1" customWidth="1"/>
    <col min="17" max="17" width="9.140625" style="11" hidden="1" customWidth="1"/>
    <col min="18" max="18" width="2.85546875" style="11" hidden="1" customWidth="1"/>
    <col min="19" max="19" width="13.85546875" style="11" customWidth="1"/>
    <col min="20" max="20" width="0.42578125" style="11" customWidth="1"/>
    <col min="21" max="21" width="9.140625" style="11" hidden="1" customWidth="1"/>
    <col min="22" max="22" width="1" style="11" customWidth="1"/>
    <col min="23" max="23" width="7" style="11" customWidth="1"/>
    <col min="24" max="16384" width="9.140625" style="11"/>
  </cols>
  <sheetData>
    <row r="1" spans="1:23" s="9" customFormat="1" ht="15" customHeight="1" x14ac:dyDescent="0.25">
      <c r="E1" s="129" t="s">
        <v>66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s="9" customFormat="1" ht="12.75" customHeight="1" x14ac:dyDescent="0.25">
      <c r="A2" s="20"/>
      <c r="B2" s="20"/>
      <c r="C2" s="20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3" s="9" customFormat="1" ht="15" customHeight="1" x14ac:dyDescent="0.25">
      <c r="A3" s="20"/>
      <c r="B3" s="20"/>
      <c r="C3" s="20"/>
      <c r="D3" s="21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3" s="9" customFormat="1" ht="15" customHeight="1" x14ac:dyDescent="0.25">
      <c r="A4" s="20"/>
      <c r="B4" s="20"/>
      <c r="C4" s="20"/>
      <c r="D4" s="21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3" s="9" customFormat="1" ht="15" customHeight="1" x14ac:dyDescent="0.25">
      <c r="A5" s="20"/>
      <c r="B5" s="20"/>
      <c r="C5" s="20"/>
      <c r="D5" s="21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s="9" customFormat="1" ht="15" customHeight="1" x14ac:dyDescent="0.25">
      <c r="A6" s="20"/>
      <c r="B6" s="20"/>
      <c r="C6" s="131" t="s">
        <v>13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3"/>
    </row>
    <row r="7" spans="1:23" s="9" customFormat="1" ht="15" customHeight="1" x14ac:dyDescent="0.25">
      <c r="A7" s="20"/>
      <c r="B7" s="20"/>
      <c r="C7" s="134" t="s">
        <v>22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6"/>
    </row>
    <row r="8" spans="1:23" ht="12.75" customHeight="1" x14ac:dyDescent="0.2">
      <c r="A8" s="137" t="s">
        <v>1</v>
      </c>
      <c r="B8" s="138"/>
      <c r="C8" s="137" t="s">
        <v>8</v>
      </c>
      <c r="D8" s="139"/>
      <c r="E8" s="139"/>
      <c r="F8" s="139"/>
      <c r="G8" s="139"/>
      <c r="H8" s="139"/>
      <c r="I8" s="139"/>
      <c r="J8" s="138"/>
      <c r="K8" s="47" t="s">
        <v>3</v>
      </c>
      <c r="L8" s="48"/>
      <c r="M8" s="137" t="s">
        <v>9</v>
      </c>
      <c r="N8" s="138"/>
      <c r="O8" s="137" t="s">
        <v>10</v>
      </c>
      <c r="P8" s="139"/>
      <c r="Q8" s="139"/>
      <c r="R8" s="138"/>
      <c r="S8" s="137" t="s">
        <v>11</v>
      </c>
      <c r="T8" s="139"/>
      <c r="U8" s="139"/>
      <c r="V8" s="139"/>
      <c r="W8" s="138"/>
    </row>
    <row r="9" spans="1:23" s="18" customFormat="1" ht="27" customHeight="1" x14ac:dyDescent="0.2">
      <c r="A9" s="28">
        <v>1</v>
      </c>
      <c r="B9" s="18">
        <v>6</v>
      </c>
      <c r="C9" s="112" t="s">
        <v>53</v>
      </c>
      <c r="D9" s="113"/>
      <c r="E9" s="113"/>
      <c r="F9" s="113"/>
      <c r="G9" s="114"/>
      <c r="H9" s="36"/>
      <c r="I9" s="36"/>
      <c r="J9" s="37"/>
      <c r="K9" s="46">
        <v>40</v>
      </c>
      <c r="L9" s="46"/>
      <c r="M9" s="124" t="s">
        <v>17</v>
      </c>
      <c r="N9" s="124"/>
      <c r="O9" s="49">
        <v>164.46</v>
      </c>
      <c r="S9" s="115">
        <f>O9*K9</f>
        <v>6578.4000000000005</v>
      </c>
      <c r="T9" s="116"/>
      <c r="U9" s="116"/>
      <c r="V9" s="116"/>
      <c r="W9" s="117"/>
    </row>
    <row r="10" spans="1:23" s="18" customFormat="1" ht="26.25" customHeight="1" x14ac:dyDescent="0.2">
      <c r="A10" s="28">
        <v>2</v>
      </c>
      <c r="B10" s="18">
        <v>10</v>
      </c>
      <c r="C10" s="112" t="s">
        <v>54</v>
      </c>
      <c r="D10" s="113"/>
      <c r="E10" s="113"/>
      <c r="F10" s="113"/>
      <c r="G10" s="114"/>
      <c r="H10" s="36"/>
      <c r="I10" s="36"/>
      <c r="J10" s="37"/>
      <c r="K10" s="46">
        <v>32</v>
      </c>
      <c r="L10" s="46"/>
      <c r="M10" s="124" t="s">
        <v>17</v>
      </c>
      <c r="N10" s="124"/>
      <c r="O10" s="49">
        <v>142.524</v>
      </c>
      <c r="S10" s="115">
        <f t="shared" ref="S10:S31" si="0">O10*K10</f>
        <v>4560.768</v>
      </c>
      <c r="T10" s="116"/>
      <c r="U10" s="116"/>
      <c r="V10" s="116"/>
      <c r="W10" s="117"/>
    </row>
    <row r="11" spans="1:23" s="18" customFormat="1" ht="24.75" customHeight="1" x14ac:dyDescent="0.2">
      <c r="A11" s="28">
        <v>3</v>
      </c>
      <c r="B11" s="18">
        <v>27</v>
      </c>
      <c r="C11" s="112" t="s">
        <v>55</v>
      </c>
      <c r="D11" s="113"/>
      <c r="E11" s="113"/>
      <c r="F11" s="113"/>
      <c r="G11" s="114"/>
      <c r="H11" s="36"/>
      <c r="I11" s="36"/>
      <c r="J11" s="37"/>
      <c r="K11" s="46">
        <v>1</v>
      </c>
      <c r="L11" s="46"/>
      <c r="M11" s="124" t="s">
        <v>16</v>
      </c>
      <c r="N11" s="124"/>
      <c r="O11" s="49">
        <v>16.02</v>
      </c>
      <c r="S11" s="115">
        <f t="shared" si="0"/>
        <v>16.02</v>
      </c>
      <c r="T11" s="116"/>
      <c r="U11" s="116"/>
      <c r="V11" s="116"/>
      <c r="W11" s="117"/>
    </row>
    <row r="12" spans="1:23" s="18" customFormat="1" ht="14.25" x14ac:dyDescent="0.2">
      <c r="A12" s="28">
        <v>4</v>
      </c>
      <c r="B12" s="18">
        <v>28</v>
      </c>
      <c r="C12" s="112" t="s">
        <v>56</v>
      </c>
      <c r="D12" s="113"/>
      <c r="E12" s="113"/>
      <c r="F12" s="113"/>
      <c r="G12" s="114"/>
      <c r="H12" s="36"/>
      <c r="I12" s="36"/>
      <c r="J12" s="37"/>
      <c r="K12" s="46">
        <v>42</v>
      </c>
      <c r="L12" s="46"/>
      <c r="M12" s="124" t="s">
        <v>16</v>
      </c>
      <c r="N12" s="124"/>
      <c r="O12" s="49">
        <v>22.847999999999999</v>
      </c>
      <c r="S12" s="115">
        <f t="shared" si="0"/>
        <v>959.61599999999999</v>
      </c>
      <c r="T12" s="116"/>
      <c r="U12" s="116"/>
      <c r="V12" s="116"/>
      <c r="W12" s="117"/>
    </row>
    <row r="13" spans="1:23" s="18" customFormat="1" ht="14.25" x14ac:dyDescent="0.2">
      <c r="A13" s="28">
        <v>5</v>
      </c>
      <c r="B13" s="18">
        <v>29</v>
      </c>
      <c r="C13" s="112" t="s">
        <v>57</v>
      </c>
      <c r="D13" s="113"/>
      <c r="E13" s="113"/>
      <c r="F13" s="113"/>
      <c r="G13" s="114"/>
      <c r="H13" s="36"/>
      <c r="I13" s="36"/>
      <c r="J13" s="37"/>
      <c r="K13" s="46">
        <v>23</v>
      </c>
      <c r="L13" s="46"/>
      <c r="M13" s="124" t="s">
        <v>16</v>
      </c>
      <c r="N13" s="124"/>
      <c r="O13" s="49">
        <v>222.36</v>
      </c>
      <c r="S13" s="115">
        <f t="shared" si="0"/>
        <v>5114.2800000000007</v>
      </c>
      <c r="T13" s="116"/>
      <c r="U13" s="116"/>
      <c r="V13" s="116"/>
      <c r="W13" s="117"/>
    </row>
    <row r="14" spans="1:23" s="18" customFormat="1" ht="25.5" customHeight="1" x14ac:dyDescent="0.2">
      <c r="A14" s="28">
        <v>6</v>
      </c>
      <c r="B14" s="18">
        <v>33</v>
      </c>
      <c r="C14" s="112" t="s">
        <v>58</v>
      </c>
      <c r="D14" s="113"/>
      <c r="E14" s="113"/>
      <c r="F14" s="113"/>
      <c r="G14" s="114"/>
      <c r="H14" s="36"/>
      <c r="I14" s="36"/>
      <c r="J14" s="37"/>
      <c r="K14" s="46">
        <v>14</v>
      </c>
      <c r="L14" s="46"/>
      <c r="M14" s="124" t="s">
        <v>16</v>
      </c>
      <c r="N14" s="124"/>
      <c r="O14" s="49">
        <v>33.047999999999995</v>
      </c>
      <c r="S14" s="115">
        <f t="shared" si="0"/>
        <v>462.67199999999991</v>
      </c>
      <c r="T14" s="116"/>
      <c r="U14" s="116"/>
      <c r="V14" s="116"/>
      <c r="W14" s="117"/>
    </row>
    <row r="15" spans="1:23" ht="14.25" x14ac:dyDescent="0.2">
      <c r="A15" s="28">
        <v>7</v>
      </c>
      <c r="B15" s="18">
        <v>49</v>
      </c>
      <c r="C15" s="112" t="s">
        <v>38</v>
      </c>
      <c r="D15" s="113"/>
      <c r="E15" s="113"/>
      <c r="F15" s="113"/>
      <c r="G15" s="114"/>
      <c r="H15" s="30"/>
      <c r="I15" s="30"/>
      <c r="J15" s="31"/>
      <c r="K15" s="46">
        <v>28</v>
      </c>
      <c r="L15" s="46"/>
      <c r="M15" s="124" t="s">
        <v>17</v>
      </c>
      <c r="N15" s="124"/>
      <c r="O15" s="49">
        <v>42.972000000000001</v>
      </c>
      <c r="P15" s="18"/>
      <c r="Q15" s="18"/>
      <c r="R15" s="18"/>
      <c r="S15" s="115">
        <f t="shared" si="0"/>
        <v>1203.2160000000001</v>
      </c>
      <c r="T15" s="116"/>
      <c r="U15" s="116"/>
      <c r="V15" s="116"/>
      <c r="W15" s="117"/>
    </row>
    <row r="16" spans="1:23" ht="12.75" customHeight="1" x14ac:dyDescent="0.2">
      <c r="A16" s="28">
        <v>8</v>
      </c>
      <c r="B16" s="18">
        <v>54</v>
      </c>
      <c r="C16" s="112" t="s">
        <v>39</v>
      </c>
      <c r="D16" s="113"/>
      <c r="E16" s="113"/>
      <c r="F16" s="113"/>
      <c r="G16" s="114"/>
      <c r="H16" s="30"/>
      <c r="I16" s="30"/>
      <c r="J16" s="31"/>
      <c r="K16" s="46">
        <v>43</v>
      </c>
      <c r="L16" s="46"/>
      <c r="M16" s="124" t="s">
        <v>16</v>
      </c>
      <c r="N16" s="124"/>
      <c r="O16" s="49">
        <v>40.271999999999998</v>
      </c>
      <c r="P16" s="18"/>
      <c r="Q16" s="18"/>
      <c r="R16" s="18"/>
      <c r="S16" s="115">
        <f t="shared" si="0"/>
        <v>1731.6959999999999</v>
      </c>
      <c r="T16" s="116"/>
      <c r="U16" s="116"/>
      <c r="V16" s="116"/>
      <c r="W16" s="117"/>
    </row>
    <row r="17" spans="1:23" ht="12.75" customHeight="1" x14ac:dyDescent="0.2">
      <c r="A17" s="28">
        <v>9</v>
      </c>
      <c r="B17" s="18">
        <v>59</v>
      </c>
      <c r="C17" s="112" t="s">
        <v>40</v>
      </c>
      <c r="D17" s="113"/>
      <c r="E17" s="113"/>
      <c r="F17" s="113"/>
      <c r="G17" s="114"/>
      <c r="H17" s="30"/>
      <c r="I17" s="30"/>
      <c r="J17" s="31"/>
      <c r="K17" s="46">
        <v>28</v>
      </c>
      <c r="L17" s="46"/>
      <c r="M17" s="124" t="s">
        <v>16</v>
      </c>
      <c r="N17" s="124"/>
      <c r="O17" s="49">
        <v>4.2359999999999998</v>
      </c>
      <c r="P17" s="18"/>
      <c r="Q17" s="18"/>
      <c r="R17" s="18"/>
      <c r="S17" s="115">
        <f t="shared" si="0"/>
        <v>118.60799999999999</v>
      </c>
      <c r="T17" s="116"/>
      <c r="U17" s="116"/>
      <c r="V17" s="116"/>
      <c r="W17" s="117"/>
    </row>
    <row r="18" spans="1:23" ht="12.75" customHeight="1" x14ac:dyDescent="0.2">
      <c r="A18" s="28">
        <v>10</v>
      </c>
      <c r="B18" s="18">
        <v>61</v>
      </c>
      <c r="C18" s="112" t="s">
        <v>59</v>
      </c>
      <c r="D18" s="113"/>
      <c r="E18" s="113"/>
      <c r="F18" s="113"/>
      <c r="G18" s="114"/>
      <c r="H18" s="30"/>
      <c r="I18" s="30"/>
      <c r="J18" s="31"/>
      <c r="K18" s="46">
        <v>18</v>
      </c>
      <c r="L18" s="46"/>
      <c r="M18" s="124" t="s">
        <v>16</v>
      </c>
      <c r="N18" s="124"/>
      <c r="O18" s="49">
        <v>3.84</v>
      </c>
      <c r="P18" s="18"/>
      <c r="Q18" s="18"/>
      <c r="R18" s="18"/>
      <c r="S18" s="115">
        <f t="shared" si="0"/>
        <v>69.12</v>
      </c>
      <c r="T18" s="116"/>
      <c r="U18" s="116"/>
      <c r="V18" s="116"/>
      <c r="W18" s="117"/>
    </row>
    <row r="19" spans="1:23" ht="12.75" customHeight="1" x14ac:dyDescent="0.2">
      <c r="A19" s="28">
        <v>11</v>
      </c>
      <c r="B19" s="18"/>
      <c r="C19" s="112" t="s">
        <v>60</v>
      </c>
      <c r="D19" s="113"/>
      <c r="E19" s="113"/>
      <c r="F19" s="113"/>
      <c r="G19" s="114"/>
      <c r="H19" s="30"/>
      <c r="I19" s="30"/>
      <c r="J19" s="31"/>
      <c r="K19" s="46">
        <v>50</v>
      </c>
      <c r="L19" s="46"/>
      <c r="M19" s="124" t="s">
        <v>16</v>
      </c>
      <c r="N19" s="124"/>
      <c r="O19" s="49">
        <v>22.104000000000003</v>
      </c>
      <c r="P19" s="18"/>
      <c r="Q19" s="18"/>
      <c r="R19" s="18"/>
      <c r="S19" s="115">
        <f t="shared" si="0"/>
        <v>1105.2</v>
      </c>
      <c r="T19" s="116"/>
      <c r="U19" s="116"/>
      <c r="V19" s="116"/>
      <c r="W19" s="117"/>
    </row>
    <row r="20" spans="1:23" ht="12.75" customHeight="1" x14ac:dyDescent="0.2">
      <c r="A20" s="28">
        <v>12</v>
      </c>
      <c r="B20" s="18"/>
      <c r="C20" s="112" t="s">
        <v>61</v>
      </c>
      <c r="D20" s="113"/>
      <c r="E20" s="113"/>
      <c r="F20" s="113"/>
      <c r="G20" s="114"/>
      <c r="H20" s="30"/>
      <c r="I20" s="30"/>
      <c r="J20" s="31"/>
      <c r="K20" s="46">
        <v>20</v>
      </c>
      <c r="L20" s="46"/>
      <c r="M20" s="124" t="s">
        <v>16</v>
      </c>
      <c r="N20" s="124"/>
      <c r="O20" s="49">
        <v>298.32</v>
      </c>
      <c r="P20" s="18"/>
      <c r="Q20" s="18"/>
      <c r="R20" s="18"/>
      <c r="S20" s="115">
        <f t="shared" si="0"/>
        <v>5966.4</v>
      </c>
      <c r="T20" s="116"/>
      <c r="U20" s="116"/>
      <c r="V20" s="116"/>
      <c r="W20" s="117"/>
    </row>
    <row r="21" spans="1:23" ht="12.75" customHeight="1" x14ac:dyDescent="0.2">
      <c r="A21" s="28">
        <v>13</v>
      </c>
      <c r="B21" s="18"/>
      <c r="C21" s="112" t="s">
        <v>62</v>
      </c>
      <c r="D21" s="113"/>
      <c r="E21" s="113"/>
      <c r="F21" s="113"/>
      <c r="G21" s="114"/>
      <c r="H21" s="30"/>
      <c r="I21" s="30"/>
      <c r="J21" s="31"/>
      <c r="K21" s="46">
        <v>3</v>
      </c>
      <c r="L21" s="46"/>
      <c r="M21" s="124" t="s">
        <v>16</v>
      </c>
      <c r="N21" s="124"/>
      <c r="O21" s="49">
        <v>342.57600000000002</v>
      </c>
      <c r="P21" s="18"/>
      <c r="Q21" s="18"/>
      <c r="R21" s="18"/>
      <c r="S21" s="115">
        <f t="shared" si="0"/>
        <v>1027.7280000000001</v>
      </c>
      <c r="T21" s="116"/>
      <c r="U21" s="116"/>
      <c r="V21" s="116"/>
      <c r="W21" s="117"/>
    </row>
    <row r="22" spans="1:23" ht="39.75" customHeight="1" x14ac:dyDescent="0.2">
      <c r="A22" s="28">
        <v>14</v>
      </c>
      <c r="B22" s="18"/>
      <c r="C22" s="112" t="s">
        <v>43</v>
      </c>
      <c r="D22" s="113"/>
      <c r="E22" s="113"/>
      <c r="F22" s="113"/>
      <c r="G22" s="114"/>
      <c r="H22" s="30"/>
      <c r="I22" s="30"/>
      <c r="J22" s="31"/>
      <c r="K22" s="46">
        <v>3</v>
      </c>
      <c r="L22" s="46"/>
      <c r="M22" s="124" t="s">
        <v>16</v>
      </c>
      <c r="N22" s="124"/>
      <c r="O22" s="49">
        <v>688.07999999999993</v>
      </c>
      <c r="P22" s="18"/>
      <c r="Q22" s="18"/>
      <c r="R22" s="18"/>
      <c r="S22" s="115">
        <f t="shared" si="0"/>
        <v>2064.2399999999998</v>
      </c>
      <c r="T22" s="116"/>
      <c r="U22" s="116"/>
      <c r="V22" s="116"/>
      <c r="W22" s="117"/>
    </row>
    <row r="23" spans="1:23" ht="27" customHeight="1" x14ac:dyDescent="0.2">
      <c r="A23" s="28">
        <v>15</v>
      </c>
      <c r="B23" s="18"/>
      <c r="C23" s="112" t="s">
        <v>63</v>
      </c>
      <c r="D23" s="113"/>
      <c r="E23" s="113"/>
      <c r="F23" s="113"/>
      <c r="G23" s="114"/>
      <c r="H23" s="30"/>
      <c r="I23" s="30"/>
      <c r="J23" s="31"/>
      <c r="K23" s="46">
        <v>16</v>
      </c>
      <c r="L23" s="46"/>
      <c r="M23" s="124" t="s">
        <v>16</v>
      </c>
      <c r="N23" s="124"/>
      <c r="O23" s="49">
        <v>12.888</v>
      </c>
      <c r="P23" s="18"/>
      <c r="Q23" s="18"/>
      <c r="R23" s="18"/>
      <c r="S23" s="115">
        <f t="shared" si="0"/>
        <v>206.208</v>
      </c>
      <c r="T23" s="116"/>
      <c r="U23" s="116"/>
      <c r="V23" s="116"/>
      <c r="W23" s="117"/>
    </row>
    <row r="24" spans="1:23" ht="28.5" customHeight="1" x14ac:dyDescent="0.2">
      <c r="A24" s="28">
        <v>16</v>
      </c>
      <c r="B24" s="18"/>
      <c r="C24" s="112" t="s">
        <v>64</v>
      </c>
      <c r="D24" s="113"/>
      <c r="E24" s="113"/>
      <c r="F24" s="113"/>
      <c r="G24" s="114"/>
      <c r="H24" s="30"/>
      <c r="I24" s="30"/>
      <c r="J24" s="31"/>
      <c r="K24" s="46">
        <v>4</v>
      </c>
      <c r="L24" s="46"/>
      <c r="M24" s="124" t="s">
        <v>16</v>
      </c>
      <c r="N24" s="124"/>
      <c r="O24" s="49">
        <v>25.655999999999999</v>
      </c>
      <c r="P24" s="18"/>
      <c r="Q24" s="18"/>
      <c r="R24" s="18"/>
      <c r="S24" s="115">
        <f t="shared" si="0"/>
        <v>102.624</v>
      </c>
      <c r="T24" s="116"/>
      <c r="U24" s="116"/>
      <c r="V24" s="116"/>
      <c r="W24" s="117"/>
    </row>
    <row r="25" spans="1:23" ht="12.75" customHeight="1" x14ac:dyDescent="0.2">
      <c r="A25" s="28">
        <v>17</v>
      </c>
      <c r="B25" s="18"/>
      <c r="C25" s="112" t="s">
        <v>65</v>
      </c>
      <c r="D25" s="113"/>
      <c r="E25" s="113"/>
      <c r="F25" s="113"/>
      <c r="G25" s="114"/>
      <c r="H25" s="30"/>
      <c r="I25" s="30"/>
      <c r="J25" s="31"/>
      <c r="K25" s="46">
        <v>20</v>
      </c>
      <c r="L25" s="46"/>
      <c r="M25" s="124" t="s">
        <v>16</v>
      </c>
      <c r="N25" s="124"/>
      <c r="O25" s="49">
        <v>46.92</v>
      </c>
      <c r="P25" s="18"/>
      <c r="Q25" s="18"/>
      <c r="R25" s="18"/>
      <c r="S25" s="115">
        <f t="shared" si="0"/>
        <v>938.40000000000009</v>
      </c>
      <c r="T25" s="116"/>
      <c r="U25" s="116"/>
      <c r="V25" s="116"/>
      <c r="W25" s="117"/>
    </row>
    <row r="26" spans="1:23" ht="12.75" customHeight="1" x14ac:dyDescent="0.2">
      <c r="A26" s="28">
        <v>18</v>
      </c>
      <c r="B26" s="18"/>
      <c r="C26" s="112" t="s">
        <v>46</v>
      </c>
      <c r="D26" s="113"/>
      <c r="E26" s="113"/>
      <c r="F26" s="113"/>
      <c r="G26" s="114"/>
      <c r="H26" s="30"/>
      <c r="I26" s="30"/>
      <c r="J26" s="31"/>
      <c r="K26" s="46">
        <v>10</v>
      </c>
      <c r="L26" s="46"/>
      <c r="M26" s="124" t="s">
        <v>16</v>
      </c>
      <c r="N26" s="124"/>
      <c r="O26" s="49">
        <v>294.86399999999998</v>
      </c>
      <c r="P26" s="18"/>
      <c r="Q26" s="18"/>
      <c r="R26" s="18"/>
      <c r="S26" s="115">
        <f t="shared" si="0"/>
        <v>2948.64</v>
      </c>
      <c r="T26" s="116"/>
      <c r="U26" s="116"/>
      <c r="V26" s="116"/>
      <c r="W26" s="117"/>
    </row>
    <row r="27" spans="1:23" ht="12.75" customHeight="1" x14ac:dyDescent="0.2">
      <c r="A27" s="28">
        <v>19</v>
      </c>
      <c r="B27" s="18"/>
      <c r="C27" s="112" t="s">
        <v>47</v>
      </c>
      <c r="D27" s="113"/>
      <c r="E27" s="113"/>
      <c r="F27" s="113"/>
      <c r="G27" s="114"/>
      <c r="H27" s="30"/>
      <c r="I27" s="30"/>
      <c r="J27" s="31"/>
      <c r="K27" s="46">
        <v>10</v>
      </c>
      <c r="L27" s="46"/>
      <c r="M27" s="124" t="s">
        <v>16</v>
      </c>
      <c r="N27" s="124"/>
      <c r="O27" s="49">
        <v>180.708</v>
      </c>
      <c r="P27" s="18"/>
      <c r="Q27" s="18"/>
      <c r="R27" s="18"/>
      <c r="S27" s="115">
        <f t="shared" si="0"/>
        <v>1807.08</v>
      </c>
      <c r="T27" s="116"/>
      <c r="U27" s="116"/>
      <c r="V27" s="116"/>
      <c r="W27" s="117"/>
    </row>
    <row r="28" spans="1:23" ht="12.75" customHeight="1" x14ac:dyDescent="0.2">
      <c r="A28" s="28">
        <v>20</v>
      </c>
      <c r="B28" s="18"/>
      <c r="C28" s="112" t="s">
        <v>48</v>
      </c>
      <c r="D28" s="113"/>
      <c r="E28" s="113"/>
      <c r="F28" s="113"/>
      <c r="G28" s="114"/>
      <c r="H28" s="30"/>
      <c r="I28" s="30"/>
      <c r="J28" s="31"/>
      <c r="K28" s="46">
        <v>10</v>
      </c>
      <c r="L28" s="46"/>
      <c r="M28" s="124" t="s">
        <v>16</v>
      </c>
      <c r="N28" s="124"/>
      <c r="O28" s="49">
        <v>69.47999999999999</v>
      </c>
      <c r="P28" s="18"/>
      <c r="Q28" s="18"/>
      <c r="R28" s="18"/>
      <c r="S28" s="115">
        <f t="shared" si="0"/>
        <v>694.8</v>
      </c>
      <c r="T28" s="116"/>
      <c r="U28" s="116"/>
      <c r="V28" s="116"/>
      <c r="W28" s="117"/>
    </row>
    <row r="29" spans="1:23" ht="12.75" customHeight="1" x14ac:dyDescent="0.2">
      <c r="A29" s="28">
        <v>21</v>
      </c>
      <c r="B29" s="18"/>
      <c r="C29" s="112" t="s">
        <v>49</v>
      </c>
      <c r="D29" s="113"/>
      <c r="E29" s="113"/>
      <c r="F29" s="113"/>
      <c r="G29" s="114"/>
      <c r="H29" s="30"/>
      <c r="I29" s="30"/>
      <c r="J29" s="31"/>
      <c r="K29" s="46">
        <v>10</v>
      </c>
      <c r="L29" s="46"/>
      <c r="M29" s="124" t="s">
        <v>16</v>
      </c>
      <c r="N29" s="124"/>
      <c r="O29" s="49">
        <v>79.067999999999998</v>
      </c>
      <c r="P29" s="18"/>
      <c r="Q29" s="18"/>
      <c r="R29" s="18"/>
      <c r="S29" s="115">
        <f t="shared" si="0"/>
        <v>790.68</v>
      </c>
      <c r="T29" s="116"/>
      <c r="U29" s="116"/>
      <c r="V29" s="116"/>
      <c r="W29" s="117"/>
    </row>
    <row r="30" spans="1:23" ht="12.75" customHeight="1" x14ac:dyDescent="0.2">
      <c r="A30" s="28">
        <v>22</v>
      </c>
      <c r="B30" s="18"/>
      <c r="C30" s="112" t="s">
        <v>50</v>
      </c>
      <c r="D30" s="113"/>
      <c r="E30" s="113"/>
      <c r="F30" s="113"/>
      <c r="G30" s="114"/>
      <c r="H30" s="30"/>
      <c r="I30" s="30"/>
      <c r="J30" s="31"/>
      <c r="K30" s="46">
        <v>10</v>
      </c>
      <c r="L30" s="46"/>
      <c r="M30" s="124" t="s">
        <v>16</v>
      </c>
      <c r="N30" s="124"/>
      <c r="O30" s="49">
        <v>41.279999999999994</v>
      </c>
      <c r="P30" s="18"/>
      <c r="Q30" s="18"/>
      <c r="R30" s="18"/>
      <c r="S30" s="115">
        <f t="shared" si="0"/>
        <v>412.79999999999995</v>
      </c>
      <c r="T30" s="116"/>
      <c r="U30" s="116"/>
      <c r="V30" s="116"/>
      <c r="W30" s="117"/>
    </row>
    <row r="31" spans="1:23" ht="12.75" customHeight="1" x14ac:dyDescent="0.2">
      <c r="A31" s="66">
        <v>23</v>
      </c>
      <c r="B31" s="18"/>
      <c r="C31" s="118" t="s">
        <v>51</v>
      </c>
      <c r="D31" s="119"/>
      <c r="E31" s="119"/>
      <c r="F31" s="119"/>
      <c r="G31" s="120"/>
      <c r="H31" s="67"/>
      <c r="I31" s="67"/>
      <c r="J31" s="68"/>
      <c r="K31" s="69">
        <v>1</v>
      </c>
      <c r="L31" s="69"/>
      <c r="M31" s="124" t="s">
        <v>16</v>
      </c>
      <c r="N31" s="125"/>
      <c r="O31" s="70">
        <v>27.971999999999998</v>
      </c>
      <c r="P31" s="18"/>
      <c r="Q31" s="18"/>
      <c r="R31" s="18"/>
      <c r="S31" s="121">
        <f t="shared" si="0"/>
        <v>27.971999999999998</v>
      </c>
      <c r="T31" s="122"/>
      <c r="U31" s="122"/>
      <c r="V31" s="122"/>
      <c r="W31" s="123"/>
    </row>
    <row r="32" spans="1:23" ht="12.75" customHeight="1" x14ac:dyDescent="0.2">
      <c r="A32" s="28">
        <v>24</v>
      </c>
      <c r="B32" s="71"/>
      <c r="C32" s="126" t="s">
        <v>52</v>
      </c>
      <c r="D32" s="127"/>
      <c r="E32" s="127"/>
      <c r="F32" s="127"/>
      <c r="G32" s="127"/>
      <c r="H32" s="72"/>
      <c r="I32" s="72"/>
      <c r="J32" s="72"/>
      <c r="K32" s="73">
        <v>1</v>
      </c>
      <c r="L32" s="73"/>
      <c r="M32" s="58" t="s">
        <v>16</v>
      </c>
      <c r="N32" s="58"/>
      <c r="O32" s="49">
        <v>3000</v>
      </c>
      <c r="P32" s="71"/>
      <c r="Q32" s="71"/>
      <c r="R32" s="71"/>
      <c r="S32" s="128">
        <v>3000</v>
      </c>
      <c r="T32" s="128"/>
      <c r="U32" s="128"/>
      <c r="V32" s="128"/>
      <c r="W32" s="128"/>
    </row>
    <row r="33" spans="1:24" ht="12.75" customHeight="1" x14ac:dyDescent="0.2">
      <c r="A33" s="11" t="s">
        <v>0</v>
      </c>
      <c r="C33" s="32"/>
      <c r="D33" s="32"/>
      <c r="E33" s="32"/>
      <c r="F33" s="32"/>
      <c r="G33" s="32"/>
      <c r="H33" s="32"/>
      <c r="I33" s="32"/>
      <c r="J33" s="32"/>
      <c r="K33" s="32"/>
      <c r="O33" s="61" t="s">
        <v>6</v>
      </c>
      <c r="P33" s="62"/>
      <c r="Q33" s="62"/>
      <c r="R33" s="62"/>
      <c r="S33" s="63">
        <f>SUM(S9:W31)+3000</f>
        <v>41907.168000000012</v>
      </c>
      <c r="T33" s="64"/>
      <c r="U33" s="64"/>
      <c r="V33" s="64"/>
      <c r="W33" s="65"/>
    </row>
    <row r="34" spans="1:24" ht="12.75" customHeight="1" x14ac:dyDescent="0.2">
      <c r="C34" s="32"/>
      <c r="D34" s="32"/>
      <c r="E34" s="32"/>
      <c r="F34" s="32"/>
      <c r="G34" s="32"/>
      <c r="H34" s="32"/>
      <c r="I34" s="32"/>
      <c r="J34" s="32"/>
      <c r="K34" s="32"/>
      <c r="O34" s="33"/>
      <c r="P34" s="29"/>
      <c r="Q34" s="29"/>
      <c r="R34" s="29"/>
      <c r="S34" s="34"/>
      <c r="T34" s="35"/>
      <c r="U34" s="35"/>
      <c r="V34" s="35"/>
      <c r="W34" s="35"/>
    </row>
    <row r="35" spans="1:24" ht="12.75" customHeight="1" x14ac:dyDescent="0.2"/>
    <row r="36" spans="1:24" ht="12.75" customHeight="1" x14ac:dyDescent="0.25">
      <c r="A36" s="111" t="s">
        <v>32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9"/>
    </row>
    <row r="37" spans="1:24" ht="12.75" customHeight="1" x14ac:dyDescent="0.2"/>
    <row r="38" spans="1:24" ht="12.75" customHeight="1" x14ac:dyDescent="0.2"/>
    <row r="39" spans="1:24" ht="12.75" customHeight="1" x14ac:dyDescent="0.2"/>
    <row r="40" spans="1:24" ht="12.75" customHeight="1" x14ac:dyDescent="0.2"/>
    <row r="41" spans="1:24" ht="12.75" customHeight="1" x14ac:dyDescent="0.2"/>
    <row r="42" spans="1:24" ht="12.75" customHeight="1" x14ac:dyDescent="0.2"/>
    <row r="43" spans="1:24" ht="12.75" customHeight="1" x14ac:dyDescent="0.2"/>
    <row r="44" spans="1:24" ht="12.75" customHeight="1" x14ac:dyDescent="0.2"/>
    <row r="45" spans="1:24" ht="15" customHeight="1" x14ac:dyDescent="0.2"/>
    <row r="46" spans="1:24" ht="24" customHeight="1" x14ac:dyDescent="0.2"/>
    <row r="48" spans="1:24" s="9" customFormat="1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</sheetData>
  <mergeCells count="80">
    <mergeCell ref="E1:W5"/>
    <mergeCell ref="C6:W6"/>
    <mergeCell ref="C7:W7"/>
    <mergeCell ref="A8:B8"/>
    <mergeCell ref="C8:J8"/>
    <mergeCell ref="M8:N8"/>
    <mergeCell ref="O8:R8"/>
    <mergeCell ref="S8:W8"/>
    <mergeCell ref="C9:G9"/>
    <mergeCell ref="S9:W9"/>
    <mergeCell ref="C10:G10"/>
    <mergeCell ref="S10:W10"/>
    <mergeCell ref="C11:G11"/>
    <mergeCell ref="S11:W11"/>
    <mergeCell ref="M9:N9"/>
    <mergeCell ref="M10:N10"/>
    <mergeCell ref="M11:N11"/>
    <mergeCell ref="C12:G12"/>
    <mergeCell ref="S12:W12"/>
    <mergeCell ref="C13:G13"/>
    <mergeCell ref="S13:W13"/>
    <mergeCell ref="C14:G14"/>
    <mergeCell ref="S14:W14"/>
    <mergeCell ref="M12:N12"/>
    <mergeCell ref="M13:N13"/>
    <mergeCell ref="M14:N14"/>
    <mergeCell ref="C15:G15"/>
    <mergeCell ref="S15:W15"/>
    <mergeCell ref="C16:G16"/>
    <mergeCell ref="S16:W16"/>
    <mergeCell ref="C17:G17"/>
    <mergeCell ref="S17:W17"/>
    <mergeCell ref="M15:N15"/>
    <mergeCell ref="M16:N16"/>
    <mergeCell ref="M17:N17"/>
    <mergeCell ref="C18:G18"/>
    <mergeCell ref="S18:W18"/>
    <mergeCell ref="C19:G19"/>
    <mergeCell ref="S19:W19"/>
    <mergeCell ref="C20:G20"/>
    <mergeCell ref="S20:W20"/>
    <mergeCell ref="M18:N18"/>
    <mergeCell ref="M19:N19"/>
    <mergeCell ref="M20:N20"/>
    <mergeCell ref="C21:G21"/>
    <mergeCell ref="S21:W21"/>
    <mergeCell ref="C22:G22"/>
    <mergeCell ref="S22:W22"/>
    <mergeCell ref="C23:G23"/>
    <mergeCell ref="S23:W23"/>
    <mergeCell ref="M21:N21"/>
    <mergeCell ref="M22:N22"/>
    <mergeCell ref="M23:N23"/>
    <mergeCell ref="C24:G24"/>
    <mergeCell ref="S24:W24"/>
    <mergeCell ref="C25:G25"/>
    <mergeCell ref="S25:W25"/>
    <mergeCell ref="C26:G26"/>
    <mergeCell ref="S26:W26"/>
    <mergeCell ref="M24:N24"/>
    <mergeCell ref="M25:N25"/>
    <mergeCell ref="M26:N26"/>
    <mergeCell ref="C27:G27"/>
    <mergeCell ref="S27:W27"/>
    <mergeCell ref="C28:G28"/>
    <mergeCell ref="S28:W28"/>
    <mergeCell ref="C29:G29"/>
    <mergeCell ref="S29:W29"/>
    <mergeCell ref="M27:N27"/>
    <mergeCell ref="M28:N28"/>
    <mergeCell ref="M29:N29"/>
    <mergeCell ref="A36:W36"/>
    <mergeCell ref="C30:G30"/>
    <mergeCell ref="S30:W30"/>
    <mergeCell ref="C31:G31"/>
    <mergeCell ref="S31:W31"/>
    <mergeCell ref="M30:N30"/>
    <mergeCell ref="M31:N31"/>
    <mergeCell ref="C32:G32"/>
    <mergeCell ref="S32:W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zoomScaleNormal="100" workbookViewId="0">
      <selection activeCell="G34" sqref="G34"/>
    </sheetView>
  </sheetViews>
  <sheetFormatPr defaultRowHeight="12.75" x14ac:dyDescent="0.2"/>
  <cols>
    <col min="1" max="1" width="4.28515625" style="11" customWidth="1"/>
    <col min="2" max="2" width="0.28515625" style="11" hidden="1" customWidth="1"/>
    <col min="3" max="3" width="9.140625" style="11"/>
    <col min="4" max="4" width="8" style="11" customWidth="1"/>
    <col min="5" max="6" width="9.140625" style="11"/>
    <col min="7" max="7" width="7.42578125" style="11" customWidth="1"/>
    <col min="8" max="8" width="0.140625" style="11" hidden="1" customWidth="1"/>
    <col min="9" max="9" width="1.7109375" style="11" hidden="1" customWidth="1"/>
    <col min="10" max="10" width="9.140625" style="11" hidden="1" customWidth="1"/>
    <col min="11" max="11" width="6" style="11" customWidth="1"/>
    <col min="12" max="12" width="13.7109375" style="11" hidden="1" customWidth="1"/>
    <col min="13" max="13" width="5.140625" style="11" customWidth="1"/>
    <col min="14" max="14" width="9.140625" style="11" hidden="1" customWidth="1"/>
    <col min="15" max="15" width="8.140625" style="11" customWidth="1"/>
    <col min="16" max="16" width="0.7109375" style="11" hidden="1" customWidth="1"/>
    <col min="17" max="17" width="9.140625" style="11" hidden="1" customWidth="1"/>
    <col min="18" max="18" width="2.85546875" style="11" hidden="1" customWidth="1"/>
    <col min="19" max="19" width="11.140625" style="11" customWidth="1"/>
    <col min="20" max="20" width="0.42578125" style="11" customWidth="1"/>
    <col min="21" max="21" width="9.140625" style="11" hidden="1" customWidth="1"/>
    <col min="22" max="22" width="1" style="11" customWidth="1"/>
    <col min="23" max="23" width="7" style="11" customWidth="1"/>
    <col min="24" max="26" width="9.140625" style="11"/>
    <col min="27" max="27" width="12.85546875" style="11" customWidth="1"/>
    <col min="28" max="16384" width="9.140625" style="11"/>
  </cols>
  <sheetData>
    <row r="1" spans="1:27" s="9" customFormat="1" ht="15" customHeight="1" x14ac:dyDescent="0.25">
      <c r="E1" s="129" t="s">
        <v>66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7" s="9" customFormat="1" ht="12.75" customHeight="1" x14ac:dyDescent="0.25">
      <c r="A2" s="20"/>
      <c r="B2" s="20"/>
      <c r="C2" s="20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27" s="9" customFormat="1" ht="15" customHeight="1" x14ac:dyDescent="0.25">
      <c r="A3" s="20"/>
      <c r="B3" s="20"/>
      <c r="C3" s="20"/>
      <c r="D3" s="21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27" s="9" customFormat="1" ht="15" customHeight="1" x14ac:dyDescent="0.25">
      <c r="A4" s="20"/>
      <c r="B4" s="20"/>
      <c r="C4" s="20"/>
      <c r="D4" s="21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spans="1:27" s="9" customFormat="1" ht="15" customHeight="1" x14ac:dyDescent="0.25">
      <c r="A5" s="20"/>
      <c r="B5" s="20"/>
      <c r="C5" s="20"/>
      <c r="D5" s="21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7" s="9" customFormat="1" ht="15" customHeight="1" x14ac:dyDescent="0.25">
      <c r="A6" s="20"/>
      <c r="B6" s="20"/>
      <c r="C6" s="131" t="s">
        <v>13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3"/>
    </row>
    <row r="7" spans="1:27" s="9" customFormat="1" ht="15" customHeight="1" x14ac:dyDescent="0.25">
      <c r="A7" s="20"/>
      <c r="B7" s="20"/>
      <c r="C7" s="134" t="s">
        <v>22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6"/>
    </row>
    <row r="8" spans="1:27" ht="12.75" customHeight="1" x14ac:dyDescent="0.2">
      <c r="A8" s="137" t="s">
        <v>1</v>
      </c>
      <c r="B8" s="138"/>
      <c r="C8" s="137" t="s">
        <v>8</v>
      </c>
      <c r="D8" s="139"/>
      <c r="E8" s="139"/>
      <c r="F8" s="139"/>
      <c r="G8" s="139"/>
      <c r="H8" s="139"/>
      <c r="I8" s="139"/>
      <c r="J8" s="138"/>
      <c r="K8" s="47" t="s">
        <v>3</v>
      </c>
      <c r="L8" s="48"/>
      <c r="M8" s="137" t="s">
        <v>9</v>
      </c>
      <c r="N8" s="138"/>
      <c r="O8" s="137" t="s">
        <v>10</v>
      </c>
      <c r="P8" s="139"/>
      <c r="Q8" s="139"/>
      <c r="R8" s="138"/>
      <c r="S8" s="137" t="s">
        <v>11</v>
      </c>
      <c r="T8" s="139"/>
      <c r="U8" s="139"/>
      <c r="V8" s="139"/>
      <c r="W8" s="138"/>
    </row>
    <row r="9" spans="1:27" s="18" customFormat="1" ht="27" customHeight="1" x14ac:dyDescent="0.2">
      <c r="A9" s="28">
        <v>1</v>
      </c>
      <c r="B9" s="18">
        <v>6</v>
      </c>
      <c r="C9" s="112" t="s">
        <v>33</v>
      </c>
      <c r="D9" s="142"/>
      <c r="E9" s="142"/>
      <c r="F9" s="142"/>
      <c r="G9" s="143"/>
      <c r="H9" s="36"/>
      <c r="I9" s="36"/>
      <c r="J9" s="37"/>
      <c r="K9" s="53">
        <v>32</v>
      </c>
      <c r="L9" s="46"/>
      <c r="M9" s="124" t="s">
        <v>17</v>
      </c>
      <c r="N9" s="124"/>
      <c r="O9" s="49">
        <v>89.736000000000004</v>
      </c>
      <c r="S9" s="115">
        <f t="shared" ref="S9:S31" si="0">O9*K9</f>
        <v>2871.5520000000001</v>
      </c>
      <c r="T9" s="116"/>
      <c r="U9" s="116"/>
      <c r="V9" s="116"/>
      <c r="W9" s="117"/>
    </row>
    <row r="10" spans="1:27" s="18" customFormat="1" ht="26.25" customHeight="1" x14ac:dyDescent="0.2">
      <c r="A10" s="28">
        <v>2</v>
      </c>
      <c r="B10" s="18">
        <v>10</v>
      </c>
      <c r="C10" s="112" t="s">
        <v>34</v>
      </c>
      <c r="D10" s="142"/>
      <c r="E10" s="142"/>
      <c r="F10" s="142"/>
      <c r="G10" s="143"/>
      <c r="H10" s="36"/>
      <c r="I10" s="36"/>
      <c r="J10" s="37"/>
      <c r="K10" s="53">
        <v>40</v>
      </c>
      <c r="L10" s="46"/>
      <c r="M10" s="124" t="s">
        <v>17</v>
      </c>
      <c r="N10" s="124"/>
      <c r="O10" s="49">
        <v>105.92399999999999</v>
      </c>
      <c r="S10" s="115">
        <f t="shared" si="0"/>
        <v>4236.96</v>
      </c>
      <c r="T10" s="116"/>
      <c r="U10" s="116"/>
      <c r="V10" s="116"/>
      <c r="W10" s="117"/>
    </row>
    <row r="11" spans="1:27" s="18" customFormat="1" ht="26.25" customHeight="1" x14ac:dyDescent="0.2">
      <c r="A11" s="28">
        <v>3</v>
      </c>
      <c r="B11" s="18">
        <v>10</v>
      </c>
      <c r="C11" s="112" t="s">
        <v>34</v>
      </c>
      <c r="D11" s="142"/>
      <c r="E11" s="142"/>
      <c r="F11" s="142"/>
      <c r="G11" s="143"/>
      <c r="H11" s="36"/>
      <c r="I11" s="36"/>
      <c r="J11" s="37"/>
      <c r="K11" s="53">
        <v>40</v>
      </c>
      <c r="L11" s="46"/>
      <c r="M11" s="124" t="s">
        <v>17</v>
      </c>
      <c r="N11" s="124"/>
      <c r="O11" s="49">
        <v>105.92399999999999</v>
      </c>
      <c r="S11" s="115">
        <f t="shared" ref="S11" si="1">O11*K11</f>
        <v>4236.96</v>
      </c>
      <c r="T11" s="116"/>
      <c r="U11" s="116"/>
      <c r="V11" s="116"/>
      <c r="W11" s="117"/>
      <c r="X11" s="144" t="s">
        <v>67</v>
      </c>
      <c r="Y11" s="146"/>
      <c r="Z11" s="146"/>
      <c r="AA11" s="146"/>
    </row>
    <row r="12" spans="1:27" s="18" customFormat="1" ht="24.75" customHeight="1" x14ac:dyDescent="0.2">
      <c r="A12" s="28">
        <v>4</v>
      </c>
      <c r="B12" s="18">
        <v>27</v>
      </c>
      <c r="C12" s="112" t="s">
        <v>35</v>
      </c>
      <c r="D12" s="142"/>
      <c r="E12" s="142"/>
      <c r="F12" s="142"/>
      <c r="G12" s="143"/>
      <c r="H12" s="36"/>
      <c r="I12" s="36"/>
      <c r="J12" s="37"/>
      <c r="K12" s="53">
        <v>1</v>
      </c>
      <c r="L12" s="46"/>
      <c r="M12" s="124" t="s">
        <v>16</v>
      </c>
      <c r="N12" s="124"/>
      <c r="O12" s="49">
        <v>8.0039999999999996</v>
      </c>
      <c r="S12" s="115">
        <f t="shared" si="0"/>
        <v>8.0039999999999996</v>
      </c>
      <c r="T12" s="116"/>
      <c r="U12" s="116"/>
      <c r="V12" s="116"/>
      <c r="W12" s="117"/>
    </row>
    <row r="13" spans="1:27" s="18" customFormat="1" ht="12.75" customHeight="1" x14ac:dyDescent="0.2">
      <c r="A13" s="28">
        <v>5</v>
      </c>
      <c r="B13" s="18">
        <v>28</v>
      </c>
      <c r="C13" s="112" t="s">
        <v>36</v>
      </c>
      <c r="D13" s="142"/>
      <c r="E13" s="142"/>
      <c r="F13" s="142"/>
      <c r="G13" s="143"/>
      <c r="H13" s="36"/>
      <c r="I13" s="36"/>
      <c r="J13" s="37"/>
      <c r="K13" s="53">
        <v>22</v>
      </c>
      <c r="L13" s="46"/>
      <c r="M13" s="124" t="s">
        <v>16</v>
      </c>
      <c r="N13" s="124"/>
      <c r="O13" s="49">
        <v>13.643999999999998</v>
      </c>
      <c r="S13" s="115">
        <f t="shared" si="0"/>
        <v>300.16799999999995</v>
      </c>
      <c r="T13" s="116"/>
      <c r="U13" s="116"/>
      <c r="V13" s="116"/>
      <c r="W13" s="117"/>
    </row>
    <row r="14" spans="1:27" s="18" customFormat="1" ht="38.25" customHeight="1" x14ac:dyDescent="0.2">
      <c r="A14" s="28">
        <v>6</v>
      </c>
      <c r="B14" s="18">
        <v>29</v>
      </c>
      <c r="C14" s="112" t="s">
        <v>37</v>
      </c>
      <c r="D14" s="142"/>
      <c r="E14" s="142"/>
      <c r="F14" s="142"/>
      <c r="G14" s="143"/>
      <c r="H14" s="36"/>
      <c r="I14" s="36"/>
      <c r="J14" s="37"/>
      <c r="K14" s="53">
        <v>23</v>
      </c>
      <c r="L14" s="46"/>
      <c r="M14" s="124" t="s">
        <v>16</v>
      </c>
      <c r="N14" s="124"/>
      <c r="O14" s="49">
        <v>240.48</v>
      </c>
      <c r="S14" s="115">
        <f t="shared" si="0"/>
        <v>5531.04</v>
      </c>
      <c r="T14" s="116"/>
      <c r="U14" s="116"/>
      <c r="V14" s="116"/>
      <c r="W14" s="117"/>
    </row>
    <row r="15" spans="1:27" s="18" customFormat="1" ht="25.5" customHeight="1" x14ac:dyDescent="0.2">
      <c r="A15" s="28">
        <v>7</v>
      </c>
      <c r="B15" s="18">
        <v>33</v>
      </c>
      <c r="C15" s="112" t="s">
        <v>38</v>
      </c>
      <c r="D15" s="142"/>
      <c r="E15" s="142"/>
      <c r="F15" s="142"/>
      <c r="G15" s="143"/>
      <c r="H15" s="36"/>
      <c r="I15" s="36"/>
      <c r="J15" s="37"/>
      <c r="K15" s="53">
        <v>20</v>
      </c>
      <c r="L15" s="46"/>
      <c r="M15" s="124" t="s">
        <v>17</v>
      </c>
      <c r="N15" s="124"/>
      <c r="O15" s="49">
        <v>42.972000000000001</v>
      </c>
      <c r="S15" s="115">
        <f t="shared" si="0"/>
        <v>859.44</v>
      </c>
      <c r="T15" s="116"/>
      <c r="U15" s="116"/>
      <c r="V15" s="116"/>
      <c r="W15" s="117"/>
    </row>
    <row r="16" spans="1:27" ht="24.75" customHeight="1" x14ac:dyDescent="0.2">
      <c r="A16" s="28">
        <v>8</v>
      </c>
      <c r="B16" s="18">
        <v>49</v>
      </c>
      <c r="C16" s="112" t="s">
        <v>39</v>
      </c>
      <c r="D16" s="142"/>
      <c r="E16" s="142"/>
      <c r="F16" s="142"/>
      <c r="G16" s="143"/>
      <c r="H16" s="30"/>
      <c r="I16" s="30"/>
      <c r="J16" s="31"/>
      <c r="K16" s="53">
        <v>43</v>
      </c>
      <c r="L16" s="46"/>
      <c r="M16" s="124" t="s">
        <v>16</v>
      </c>
      <c r="N16" s="124"/>
      <c r="O16" s="49">
        <v>40.271999999999998</v>
      </c>
      <c r="P16" s="18"/>
      <c r="Q16" s="18"/>
      <c r="R16" s="18"/>
      <c r="S16" s="115">
        <f t="shared" si="0"/>
        <v>1731.6959999999999</v>
      </c>
      <c r="T16" s="116"/>
      <c r="U16" s="116"/>
      <c r="V16" s="116"/>
      <c r="W16" s="117"/>
    </row>
    <row r="17" spans="1:27" ht="27.75" customHeight="1" x14ac:dyDescent="0.2">
      <c r="A17" s="28">
        <v>9</v>
      </c>
      <c r="B17" s="18">
        <v>54</v>
      </c>
      <c r="C17" s="112" t="s">
        <v>40</v>
      </c>
      <c r="D17" s="142"/>
      <c r="E17" s="142"/>
      <c r="F17" s="142"/>
      <c r="G17" s="143"/>
      <c r="H17" s="30"/>
      <c r="I17" s="30"/>
      <c r="J17" s="31"/>
      <c r="K17" s="53">
        <v>30</v>
      </c>
      <c r="L17" s="46"/>
      <c r="M17" s="124" t="s">
        <v>16</v>
      </c>
      <c r="N17" s="124"/>
      <c r="O17" s="49">
        <v>4.2359999999999998</v>
      </c>
      <c r="P17" s="18"/>
      <c r="Q17" s="18"/>
      <c r="R17" s="18"/>
      <c r="S17" s="115">
        <f t="shared" si="0"/>
        <v>127.08</v>
      </c>
      <c r="T17" s="116"/>
      <c r="U17" s="116"/>
      <c r="V17" s="116"/>
      <c r="W17" s="117"/>
    </row>
    <row r="18" spans="1:27" ht="14.25" customHeight="1" x14ac:dyDescent="0.2">
      <c r="A18" s="28">
        <v>10</v>
      </c>
      <c r="B18" s="18">
        <v>59</v>
      </c>
      <c r="C18" s="112" t="s">
        <v>41</v>
      </c>
      <c r="D18" s="142"/>
      <c r="E18" s="142"/>
      <c r="F18" s="142"/>
      <c r="G18" s="143"/>
      <c r="H18" s="30"/>
      <c r="I18" s="30"/>
      <c r="J18" s="31"/>
      <c r="K18" s="53">
        <v>50</v>
      </c>
      <c r="L18" s="46"/>
      <c r="M18" s="124" t="s">
        <v>16</v>
      </c>
      <c r="N18" s="124"/>
      <c r="O18" s="49">
        <v>18.947999999999997</v>
      </c>
      <c r="P18" s="18"/>
      <c r="Q18" s="18"/>
      <c r="R18" s="18"/>
      <c r="S18" s="115">
        <f t="shared" si="0"/>
        <v>947.39999999999986</v>
      </c>
      <c r="T18" s="116"/>
      <c r="U18" s="116"/>
      <c r="V18" s="116"/>
      <c r="W18" s="117"/>
    </row>
    <row r="19" spans="1:27" ht="29.25" customHeight="1" x14ac:dyDescent="0.2">
      <c r="A19" s="28"/>
      <c r="B19" s="18"/>
      <c r="C19" s="112" t="s">
        <v>42</v>
      </c>
      <c r="D19" s="142"/>
      <c r="E19" s="142"/>
      <c r="F19" s="142"/>
      <c r="G19" s="143"/>
      <c r="H19" s="30"/>
      <c r="I19" s="30"/>
      <c r="J19" s="31"/>
      <c r="K19" s="53">
        <v>2</v>
      </c>
      <c r="L19" s="46"/>
      <c r="M19" s="57" t="s">
        <v>16</v>
      </c>
      <c r="N19" s="57"/>
      <c r="O19" s="49">
        <v>119.9</v>
      </c>
      <c r="P19" s="18"/>
      <c r="Q19" s="18"/>
      <c r="R19" s="18"/>
      <c r="S19" s="115">
        <f t="shared" ref="S19" si="2">O19*K19</f>
        <v>239.8</v>
      </c>
      <c r="T19" s="116"/>
      <c r="U19" s="116"/>
      <c r="V19" s="116"/>
      <c r="W19" s="117"/>
      <c r="X19" s="140" t="s">
        <v>67</v>
      </c>
      <c r="Y19" s="141"/>
      <c r="Z19" s="141"/>
      <c r="AA19" s="141"/>
    </row>
    <row r="20" spans="1:27" ht="27.75" customHeight="1" x14ac:dyDescent="0.2">
      <c r="A20" s="28">
        <v>11</v>
      </c>
      <c r="B20" s="18">
        <v>61</v>
      </c>
      <c r="C20" s="112" t="s">
        <v>42</v>
      </c>
      <c r="D20" s="142"/>
      <c r="E20" s="142"/>
      <c r="F20" s="142"/>
      <c r="G20" s="143"/>
      <c r="H20" s="30"/>
      <c r="I20" s="30"/>
      <c r="J20" s="31"/>
      <c r="K20" s="53">
        <v>3</v>
      </c>
      <c r="L20" s="46"/>
      <c r="M20" s="124" t="s">
        <v>16</v>
      </c>
      <c r="N20" s="124"/>
      <c r="O20" s="49">
        <v>119.904</v>
      </c>
      <c r="P20" s="18"/>
      <c r="Q20" s="18"/>
      <c r="R20" s="18"/>
      <c r="S20" s="115">
        <f t="shared" si="0"/>
        <v>359.71199999999999</v>
      </c>
      <c r="T20" s="116"/>
      <c r="U20" s="116"/>
      <c r="V20" s="116"/>
      <c r="W20" s="117"/>
    </row>
    <row r="21" spans="1:27" ht="37.5" customHeight="1" x14ac:dyDescent="0.2">
      <c r="A21" s="28">
        <v>12</v>
      </c>
      <c r="B21" s="18"/>
      <c r="C21" s="112" t="s">
        <v>68</v>
      </c>
      <c r="D21" s="142"/>
      <c r="E21" s="142"/>
      <c r="F21" s="142"/>
      <c r="G21" s="143"/>
      <c r="H21" s="30"/>
      <c r="I21" s="30"/>
      <c r="J21" s="31"/>
      <c r="K21" s="53">
        <v>3</v>
      </c>
      <c r="L21" s="46"/>
      <c r="M21" s="124" t="s">
        <v>16</v>
      </c>
      <c r="N21" s="124"/>
      <c r="O21" s="49">
        <v>500</v>
      </c>
      <c r="P21" s="18"/>
      <c r="Q21" s="18"/>
      <c r="R21" s="18"/>
      <c r="S21" s="115">
        <f t="shared" si="0"/>
        <v>1500</v>
      </c>
      <c r="T21" s="116"/>
      <c r="U21" s="116"/>
      <c r="V21" s="116"/>
      <c r="W21" s="117"/>
    </row>
    <row r="22" spans="1:27" ht="37.5" customHeight="1" x14ac:dyDescent="0.2">
      <c r="A22" s="28"/>
      <c r="B22" s="18"/>
      <c r="C22" s="112" t="s">
        <v>68</v>
      </c>
      <c r="D22" s="142"/>
      <c r="E22" s="142"/>
      <c r="F22" s="142"/>
      <c r="G22" s="143"/>
      <c r="H22" s="30"/>
      <c r="I22" s="30"/>
      <c r="J22" s="31"/>
      <c r="K22" s="53">
        <v>2</v>
      </c>
      <c r="L22" s="46"/>
      <c r="M22" s="57" t="s">
        <v>16</v>
      </c>
      <c r="N22" s="59"/>
      <c r="O22" s="49">
        <v>500</v>
      </c>
      <c r="P22" s="18"/>
      <c r="Q22" s="18"/>
      <c r="R22" s="18"/>
      <c r="S22" s="115">
        <f t="shared" ref="S22" si="3">O22*K22</f>
        <v>1000</v>
      </c>
      <c r="T22" s="116"/>
      <c r="U22" s="116"/>
      <c r="V22" s="116"/>
      <c r="W22" s="117"/>
      <c r="X22" s="140" t="s">
        <v>67</v>
      </c>
      <c r="Y22" s="141"/>
      <c r="Z22" s="141"/>
      <c r="AA22" s="141"/>
    </row>
    <row r="23" spans="1:27" ht="25.5" customHeight="1" x14ac:dyDescent="0.2">
      <c r="A23" s="28">
        <v>13</v>
      </c>
      <c r="B23" s="18"/>
      <c r="C23" s="112" t="s">
        <v>44</v>
      </c>
      <c r="D23" s="142"/>
      <c r="E23" s="142"/>
      <c r="F23" s="142"/>
      <c r="G23" s="143"/>
      <c r="H23" s="30"/>
      <c r="I23" s="30"/>
      <c r="J23" s="31"/>
      <c r="K23" s="53">
        <v>16</v>
      </c>
      <c r="L23" s="46"/>
      <c r="M23" s="147" t="s">
        <v>16</v>
      </c>
      <c r="N23" s="148"/>
      <c r="O23" s="49">
        <v>8.0879999999999992</v>
      </c>
      <c r="P23" s="18"/>
      <c r="Q23" s="18"/>
      <c r="R23" s="18"/>
      <c r="S23" s="115">
        <f t="shared" si="0"/>
        <v>129.40799999999999</v>
      </c>
      <c r="T23" s="116"/>
      <c r="U23" s="116"/>
      <c r="V23" s="116"/>
      <c r="W23" s="117"/>
      <c r="X23" s="144"/>
      <c r="Y23" s="145"/>
      <c r="Z23" s="145"/>
      <c r="AA23" s="145"/>
    </row>
    <row r="24" spans="1:27" ht="25.5" customHeight="1" x14ac:dyDescent="0.2">
      <c r="A24" s="28"/>
      <c r="B24" s="18"/>
      <c r="C24" s="112" t="s">
        <v>44</v>
      </c>
      <c r="D24" s="142"/>
      <c r="E24" s="142"/>
      <c r="F24" s="142"/>
      <c r="G24" s="143"/>
      <c r="H24" s="30"/>
      <c r="I24" s="30"/>
      <c r="J24" s="31"/>
      <c r="K24" s="53">
        <v>7</v>
      </c>
      <c r="L24" s="46"/>
      <c r="M24" s="124" t="s">
        <v>16</v>
      </c>
      <c r="N24" s="124"/>
      <c r="O24" s="49">
        <v>8.09</v>
      </c>
      <c r="P24" s="18"/>
      <c r="Q24" s="18"/>
      <c r="R24" s="18"/>
      <c r="S24" s="115">
        <f t="shared" ref="S24" si="4">O24*K24</f>
        <v>56.629999999999995</v>
      </c>
      <c r="T24" s="116"/>
      <c r="U24" s="116"/>
      <c r="V24" s="116"/>
      <c r="W24" s="117"/>
      <c r="X24" s="140" t="s">
        <v>67</v>
      </c>
      <c r="Y24" s="141"/>
      <c r="Z24" s="141"/>
      <c r="AA24" s="141"/>
    </row>
    <row r="25" spans="1:27" ht="31.5" customHeight="1" x14ac:dyDescent="0.2">
      <c r="A25" s="28">
        <v>14</v>
      </c>
      <c r="B25" s="18"/>
      <c r="C25" s="112" t="s">
        <v>45</v>
      </c>
      <c r="D25" s="142"/>
      <c r="E25" s="142"/>
      <c r="F25" s="142"/>
      <c r="G25" s="143"/>
      <c r="H25" s="30"/>
      <c r="I25" s="30"/>
      <c r="J25" s="31"/>
      <c r="K25" s="53">
        <v>4</v>
      </c>
      <c r="L25" s="46"/>
      <c r="M25" s="124" t="s">
        <v>16</v>
      </c>
      <c r="N25" s="124"/>
      <c r="O25" s="49">
        <v>11.472</v>
      </c>
      <c r="P25" s="18"/>
      <c r="Q25" s="18"/>
      <c r="R25" s="18"/>
      <c r="S25" s="115">
        <f t="shared" si="0"/>
        <v>45.887999999999998</v>
      </c>
      <c r="T25" s="116"/>
      <c r="U25" s="116"/>
      <c r="V25" s="116"/>
      <c r="W25" s="117"/>
    </row>
    <row r="26" spans="1:27" ht="29.25" customHeight="1" x14ac:dyDescent="0.2">
      <c r="A26" s="28">
        <v>15</v>
      </c>
      <c r="B26" s="18"/>
      <c r="C26" s="112" t="s">
        <v>46</v>
      </c>
      <c r="D26" s="142"/>
      <c r="E26" s="142"/>
      <c r="F26" s="142"/>
      <c r="G26" s="143"/>
      <c r="H26" s="30"/>
      <c r="I26" s="30"/>
      <c r="J26" s="31"/>
      <c r="K26" s="53">
        <v>10</v>
      </c>
      <c r="L26" s="46"/>
      <c r="M26" s="147" t="s">
        <v>16</v>
      </c>
      <c r="N26" s="148"/>
      <c r="O26" s="49">
        <v>294.86399999999998</v>
      </c>
      <c r="P26" s="18"/>
      <c r="Q26" s="18"/>
      <c r="R26" s="18"/>
      <c r="S26" s="115">
        <f t="shared" si="0"/>
        <v>2948.64</v>
      </c>
      <c r="T26" s="116"/>
      <c r="U26" s="116"/>
      <c r="V26" s="116"/>
      <c r="W26" s="117"/>
    </row>
    <row r="27" spans="1:27" ht="27" customHeight="1" x14ac:dyDescent="0.2">
      <c r="A27" s="28">
        <v>16</v>
      </c>
      <c r="B27" s="18"/>
      <c r="C27" s="112" t="s">
        <v>47</v>
      </c>
      <c r="D27" s="142"/>
      <c r="E27" s="142"/>
      <c r="F27" s="142"/>
      <c r="G27" s="143"/>
      <c r="H27" s="30"/>
      <c r="I27" s="30"/>
      <c r="J27" s="31"/>
      <c r="K27" s="53">
        <v>10</v>
      </c>
      <c r="L27" s="46"/>
      <c r="M27" s="124" t="s">
        <v>16</v>
      </c>
      <c r="N27" s="124"/>
      <c r="O27" s="49">
        <v>180.708</v>
      </c>
      <c r="P27" s="18"/>
      <c r="Q27" s="18"/>
      <c r="R27" s="18"/>
      <c r="S27" s="115">
        <f t="shared" si="0"/>
        <v>1807.08</v>
      </c>
      <c r="T27" s="116"/>
      <c r="U27" s="116"/>
      <c r="V27" s="116"/>
      <c r="W27" s="117"/>
    </row>
    <row r="28" spans="1:27" ht="28.5" customHeight="1" x14ac:dyDescent="0.2">
      <c r="A28" s="28">
        <v>17</v>
      </c>
      <c r="B28" s="18"/>
      <c r="C28" s="112" t="s">
        <v>48</v>
      </c>
      <c r="D28" s="142"/>
      <c r="E28" s="142"/>
      <c r="F28" s="142"/>
      <c r="G28" s="143"/>
      <c r="H28" s="30"/>
      <c r="I28" s="30"/>
      <c r="J28" s="31"/>
      <c r="K28" s="53">
        <v>10</v>
      </c>
      <c r="L28" s="46"/>
      <c r="M28" s="124" t="s">
        <v>16</v>
      </c>
      <c r="N28" s="124"/>
      <c r="O28" s="49">
        <v>69.47999999999999</v>
      </c>
      <c r="P28" s="18"/>
      <c r="Q28" s="18"/>
      <c r="R28" s="18"/>
      <c r="S28" s="115">
        <f t="shared" si="0"/>
        <v>694.8</v>
      </c>
      <c r="T28" s="116"/>
      <c r="U28" s="116"/>
      <c r="V28" s="116"/>
      <c r="W28" s="117"/>
    </row>
    <row r="29" spans="1:27" ht="27" customHeight="1" x14ac:dyDescent="0.2">
      <c r="A29" s="28">
        <v>18</v>
      </c>
      <c r="B29" s="18"/>
      <c r="C29" s="112" t="s">
        <v>49</v>
      </c>
      <c r="D29" s="142"/>
      <c r="E29" s="142"/>
      <c r="F29" s="142"/>
      <c r="G29" s="143"/>
      <c r="H29" s="30"/>
      <c r="I29" s="30"/>
      <c r="J29" s="31"/>
      <c r="K29" s="53">
        <v>10</v>
      </c>
      <c r="L29" s="46"/>
      <c r="M29" s="124" t="s">
        <v>16</v>
      </c>
      <c r="N29" s="124"/>
      <c r="O29" s="49">
        <v>79.067999999999998</v>
      </c>
      <c r="P29" s="18"/>
      <c r="Q29" s="18"/>
      <c r="R29" s="18"/>
      <c r="S29" s="115">
        <f t="shared" si="0"/>
        <v>790.68</v>
      </c>
      <c r="T29" s="116"/>
      <c r="U29" s="116"/>
      <c r="V29" s="116"/>
      <c r="W29" s="117"/>
    </row>
    <row r="30" spans="1:27" ht="12.75" customHeight="1" x14ac:dyDescent="0.2">
      <c r="A30" s="28">
        <v>19</v>
      </c>
      <c r="B30" s="18"/>
      <c r="C30" s="112" t="s">
        <v>50</v>
      </c>
      <c r="D30" s="142"/>
      <c r="E30" s="142"/>
      <c r="F30" s="142"/>
      <c r="G30" s="143"/>
      <c r="H30" s="30"/>
      <c r="I30" s="30"/>
      <c r="J30" s="31"/>
      <c r="K30" s="53">
        <v>10</v>
      </c>
      <c r="L30" s="46"/>
      <c r="M30" s="124" t="s">
        <v>16</v>
      </c>
      <c r="N30" s="124"/>
      <c r="O30" s="49">
        <v>41.279999999999994</v>
      </c>
      <c r="P30" s="18"/>
      <c r="Q30" s="18"/>
      <c r="R30" s="18"/>
      <c r="S30" s="115">
        <f t="shared" si="0"/>
        <v>412.79999999999995</v>
      </c>
      <c r="T30" s="116"/>
      <c r="U30" s="116"/>
      <c r="V30" s="116"/>
      <c r="W30" s="117"/>
    </row>
    <row r="31" spans="1:27" ht="12.75" customHeight="1" x14ac:dyDescent="0.2">
      <c r="A31" s="28">
        <v>20</v>
      </c>
      <c r="B31" s="18"/>
      <c r="C31" s="112" t="s">
        <v>51</v>
      </c>
      <c r="D31" s="142"/>
      <c r="E31" s="142"/>
      <c r="F31" s="142"/>
      <c r="G31" s="143"/>
      <c r="H31" s="30"/>
      <c r="I31" s="30"/>
      <c r="J31" s="31"/>
      <c r="K31" s="53">
        <v>1</v>
      </c>
      <c r="L31" s="46"/>
      <c r="M31" s="124" t="s">
        <v>16</v>
      </c>
      <c r="N31" s="124"/>
      <c r="O31" s="49">
        <v>27.971999999999998</v>
      </c>
      <c r="P31" s="18"/>
      <c r="Q31" s="18"/>
      <c r="R31" s="18"/>
      <c r="S31" s="115">
        <f t="shared" si="0"/>
        <v>27.971999999999998</v>
      </c>
      <c r="T31" s="116"/>
      <c r="U31" s="116"/>
      <c r="V31" s="116"/>
      <c r="W31" s="117"/>
    </row>
    <row r="32" spans="1:27" ht="12.75" customHeight="1" x14ac:dyDescent="0.2">
      <c r="A32" s="28">
        <v>21</v>
      </c>
      <c r="B32" s="18"/>
      <c r="C32" s="112" t="s">
        <v>52</v>
      </c>
      <c r="D32" s="142"/>
      <c r="E32" s="142"/>
      <c r="F32" s="142"/>
      <c r="G32" s="143"/>
      <c r="H32" s="30"/>
      <c r="I32" s="30"/>
      <c r="J32" s="31"/>
      <c r="K32" s="46">
        <v>1</v>
      </c>
      <c r="L32" s="46"/>
      <c r="M32" s="149" t="s">
        <v>16</v>
      </c>
      <c r="N32" s="149"/>
      <c r="O32" s="49">
        <v>3000</v>
      </c>
      <c r="P32" s="18"/>
      <c r="Q32" s="18"/>
      <c r="R32" s="18"/>
      <c r="S32" s="115">
        <f t="shared" ref="S32" si="5">O32*K32</f>
        <v>3000</v>
      </c>
      <c r="T32" s="116"/>
      <c r="U32" s="116"/>
      <c r="V32" s="116"/>
      <c r="W32" s="117"/>
    </row>
    <row r="33" spans="1:25" ht="15" customHeight="1" x14ac:dyDescent="0.2">
      <c r="A33" s="11" t="s">
        <v>0</v>
      </c>
      <c r="C33" s="32"/>
      <c r="D33" s="32"/>
      <c r="E33" s="32"/>
      <c r="F33" s="32"/>
      <c r="G33" s="32"/>
      <c r="H33" s="32"/>
      <c r="I33" s="32"/>
      <c r="J33" s="32"/>
      <c r="K33" s="44"/>
      <c r="O33" s="16" t="s">
        <v>6</v>
      </c>
      <c r="P33" s="17"/>
      <c r="Q33" s="17"/>
      <c r="R33" s="17"/>
      <c r="S33" s="60">
        <f>SUM(S9:W32)</f>
        <v>33863.71</v>
      </c>
      <c r="T33" s="55"/>
      <c r="U33" s="55"/>
      <c r="V33" s="55"/>
      <c r="W33" s="56"/>
      <c r="Y33" s="54" t="s">
        <v>0</v>
      </c>
    </row>
    <row r="34" spans="1:25" ht="24" customHeight="1" x14ac:dyDescent="0.2">
      <c r="C34" s="32"/>
      <c r="D34" s="32"/>
      <c r="E34" s="32"/>
      <c r="F34" s="32"/>
      <c r="G34" s="32"/>
      <c r="H34" s="32"/>
      <c r="I34" s="32"/>
      <c r="J34" s="32"/>
      <c r="K34" s="32"/>
      <c r="O34" s="33"/>
      <c r="P34" s="29"/>
      <c r="Q34" s="29"/>
      <c r="R34" s="29"/>
      <c r="S34" s="34"/>
      <c r="T34" s="35"/>
      <c r="U34" s="35"/>
      <c r="V34" s="35"/>
      <c r="W34" s="35"/>
    </row>
    <row r="36" spans="1:25" s="9" customFormat="1" ht="15" customHeight="1" x14ac:dyDescent="0.25">
      <c r="A36" s="111" t="s">
        <v>32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</sheetData>
  <mergeCells count="84">
    <mergeCell ref="A36:W36"/>
    <mergeCell ref="C31:G31"/>
    <mergeCell ref="S31:W31"/>
    <mergeCell ref="C32:G32"/>
    <mergeCell ref="M32:N32"/>
    <mergeCell ref="S32:W32"/>
    <mergeCell ref="M31:N31"/>
    <mergeCell ref="C29:G29"/>
    <mergeCell ref="S29:W29"/>
    <mergeCell ref="C30:G30"/>
    <mergeCell ref="S30:W30"/>
    <mergeCell ref="C27:G27"/>
    <mergeCell ref="S27:W27"/>
    <mergeCell ref="C28:G28"/>
    <mergeCell ref="S28:W28"/>
    <mergeCell ref="M27:N27"/>
    <mergeCell ref="M28:N28"/>
    <mergeCell ref="M29:N29"/>
    <mergeCell ref="M30:N30"/>
    <mergeCell ref="C25:G25"/>
    <mergeCell ref="S25:W25"/>
    <mergeCell ref="C26:G26"/>
    <mergeCell ref="S26:W26"/>
    <mergeCell ref="C21:G21"/>
    <mergeCell ref="S21:W21"/>
    <mergeCell ref="C23:G23"/>
    <mergeCell ref="S23:W23"/>
    <mergeCell ref="M21:N21"/>
    <mergeCell ref="M23:N23"/>
    <mergeCell ref="M25:N25"/>
    <mergeCell ref="M26:N26"/>
    <mergeCell ref="C24:G24"/>
    <mergeCell ref="S24:W24"/>
    <mergeCell ref="M24:N24"/>
    <mergeCell ref="C22:G22"/>
    <mergeCell ref="M14:N14"/>
    <mergeCell ref="M15:N15"/>
    <mergeCell ref="C18:G18"/>
    <mergeCell ref="S18:W18"/>
    <mergeCell ref="C20:G20"/>
    <mergeCell ref="S20:W20"/>
    <mergeCell ref="C16:G16"/>
    <mergeCell ref="S16:W16"/>
    <mergeCell ref="C17:G17"/>
    <mergeCell ref="S17:W17"/>
    <mergeCell ref="M20:N20"/>
    <mergeCell ref="M16:N16"/>
    <mergeCell ref="M17:N17"/>
    <mergeCell ref="M18:N18"/>
    <mergeCell ref="C9:G9"/>
    <mergeCell ref="S9:W9"/>
    <mergeCell ref="C10:G10"/>
    <mergeCell ref="S10:W10"/>
    <mergeCell ref="E1:W5"/>
    <mergeCell ref="C6:W6"/>
    <mergeCell ref="C7:W7"/>
    <mergeCell ref="M9:N9"/>
    <mergeCell ref="M10:N10"/>
    <mergeCell ref="A8:B8"/>
    <mergeCell ref="C8:J8"/>
    <mergeCell ref="M8:N8"/>
    <mergeCell ref="O8:R8"/>
    <mergeCell ref="S8:W8"/>
    <mergeCell ref="X24:AA24"/>
    <mergeCell ref="X23:AA23"/>
    <mergeCell ref="C11:G11"/>
    <mergeCell ref="S11:W11"/>
    <mergeCell ref="M11:N11"/>
    <mergeCell ref="X11:AA11"/>
    <mergeCell ref="C14:G14"/>
    <mergeCell ref="S14:W14"/>
    <mergeCell ref="C15:G15"/>
    <mergeCell ref="S15:W15"/>
    <mergeCell ref="C12:G12"/>
    <mergeCell ref="S12:W12"/>
    <mergeCell ref="C13:G13"/>
    <mergeCell ref="S13:W13"/>
    <mergeCell ref="M12:N12"/>
    <mergeCell ref="M13:N13"/>
    <mergeCell ref="S22:W22"/>
    <mergeCell ref="X22:AA22"/>
    <mergeCell ref="C19:G19"/>
    <mergeCell ref="S19:W19"/>
    <mergeCell ref="X19:AA19"/>
  </mergeCells>
  <pageMargins left="0.51181102362204722" right="0.5118110236220472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Основное КП</vt:lpstr>
      <vt:lpstr>Монтажные работы 1 сек</vt:lpstr>
      <vt:lpstr>Материал Санузел</vt:lpstr>
      <vt:lpstr>Материал Кухня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User</cp:lastModifiedBy>
  <cp:lastPrinted>2019-10-05T13:45:33Z</cp:lastPrinted>
  <dcterms:created xsi:type="dcterms:W3CDTF">2013-09-12T06:14:28Z</dcterms:created>
  <dcterms:modified xsi:type="dcterms:W3CDTF">2019-10-05T13:45:42Z</dcterms:modified>
</cp:coreProperties>
</file>